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23955" windowHeight="9780"/>
  </bookViews>
  <sheets>
    <sheet name="2013" sheetId="7" r:id="rId1"/>
    <sheet name="G-Jablunkovsko 1. kolo" sheetId="8" r:id="rId2"/>
    <sheet name="G-Jablunkovsko 2. kolo" sheetId="9" r:id="rId3"/>
  </sheets>
  <definedNames>
    <definedName name="_Fill" localSheetId="0" hidden="1">#REF!</definedName>
    <definedName name="_Fill" localSheetId="2" hidden="1">#REF!</definedName>
    <definedName name="_Fill" hidden="1">#REF!</definedName>
    <definedName name="_Key1" localSheetId="0" hidden="1">#REF!</definedName>
    <definedName name="_Key1" localSheetId="2" hidden="1">#REF!</definedName>
    <definedName name="_Key1" hidden="1">#REF!</definedName>
    <definedName name="_Order1" hidden="1">255</definedName>
    <definedName name="_Order2" hidden="1">0</definedName>
    <definedName name="_Sort" localSheetId="0" hidden="1">#REF!</definedName>
    <definedName name="_Sort" localSheetId="2" hidden="1">#REF!</definedName>
    <definedName name="_Sort" hidden="1">#REF!</definedName>
    <definedName name="d" localSheetId="0" hidden="1">#REF!</definedName>
    <definedName name="d" localSheetId="2" hidden="1">#REF!</definedName>
    <definedName name="d" hidden="1">#REF!</definedName>
    <definedName name="e" localSheetId="0" hidden="1">#REF!</definedName>
    <definedName name="e" localSheetId="2" hidden="1">#REF!</definedName>
    <definedName name="e" hidden="1">#REF!</definedName>
    <definedName name="_xlnm.Print_Titles" localSheetId="0">'2013'!$4:$5</definedName>
    <definedName name="Obce" localSheetId="0">'2013'!#REF!</definedName>
    <definedName name="s" localSheetId="0" hidden="1">#REF!</definedName>
    <definedName name="s" localSheetId="2" hidden="1">#REF!</definedName>
    <definedName name="s" hidden="1">#REF!</definedName>
  </definedNames>
  <calcPr calcId="145621"/>
</workbook>
</file>

<file path=xl/calcChain.xml><?xml version="1.0" encoding="utf-8"?>
<calcChain xmlns="http://schemas.openxmlformats.org/spreadsheetml/2006/main">
  <c r="E20" i="7" l="1"/>
  <c r="AS33" i="7" l="1"/>
  <c r="AO33" i="7"/>
  <c r="AM33" i="7" s="1"/>
  <c r="AR33" i="7"/>
  <c r="AN33" i="7"/>
  <c r="AL33" i="7" s="1"/>
  <c r="AJ33" i="7"/>
  <c r="AH33" i="7"/>
  <c r="AF33" i="7"/>
  <c r="AD33" i="7"/>
  <c r="AB33" i="7"/>
  <c r="Z33" i="7"/>
  <c r="X33" i="7"/>
  <c r="V33" i="7"/>
  <c r="T33" i="7"/>
  <c r="R33" i="7"/>
  <c r="P33" i="7"/>
  <c r="N33" i="7"/>
  <c r="L33" i="7"/>
  <c r="J33" i="7"/>
  <c r="H33" i="7"/>
  <c r="F33" i="7"/>
  <c r="D33" i="7"/>
  <c r="B33" i="7"/>
  <c r="AP17" i="7" l="1"/>
  <c r="AA17" i="7" l="1"/>
  <c r="AQ33" i="7"/>
  <c r="AP29" i="7"/>
  <c r="AA29" i="7" s="1"/>
  <c r="AP28" i="7"/>
  <c r="AA28" i="7" s="1"/>
  <c r="AP27" i="7"/>
  <c r="AA27" i="7" s="1"/>
  <c r="AP26" i="7"/>
  <c r="AA26" i="7" s="1"/>
  <c r="AP25" i="7"/>
  <c r="AP24" i="7"/>
  <c r="AA24" i="7" s="1"/>
  <c r="AP23" i="7"/>
  <c r="AA23" i="7" s="1"/>
  <c r="AP22" i="7"/>
  <c r="AA22" i="7" s="1"/>
  <c r="AA21" i="7"/>
  <c r="AP20" i="7"/>
  <c r="AA20" i="7" s="1"/>
  <c r="AP19" i="7"/>
  <c r="AA19" i="7" s="1"/>
  <c r="AP18" i="7"/>
  <c r="AA18" i="7" s="1"/>
  <c r="AP16" i="7"/>
  <c r="AA16" i="7" s="1"/>
  <c r="AP15" i="7"/>
  <c r="AA15" i="7" s="1"/>
  <c r="AP14" i="7"/>
  <c r="AA14" i="7" s="1"/>
  <c r="AP13" i="7"/>
  <c r="AA13" i="7" s="1"/>
  <c r="AP12" i="7"/>
  <c r="AA12" i="7" s="1"/>
  <c r="AP11" i="7"/>
  <c r="AA11" i="7" s="1"/>
  <c r="AP10" i="7"/>
  <c r="AA10" i="7" s="1"/>
  <c r="AP9" i="7"/>
  <c r="AA9" i="7" s="1"/>
  <c r="AP8" i="7"/>
  <c r="AA8" i="7" s="1"/>
  <c r="AP7" i="7"/>
  <c r="AA7" i="7" s="1"/>
  <c r="AP6" i="7"/>
  <c r="AA6" i="7" s="1"/>
  <c r="E33" i="7" l="1"/>
  <c r="I33" i="7"/>
  <c r="AA25" i="7"/>
  <c r="AP33" i="7"/>
  <c r="AB31" i="7"/>
  <c r="Z31" i="7"/>
  <c r="AB30" i="7"/>
  <c r="Z30" i="7"/>
  <c r="AD30" i="7"/>
  <c r="AD31" i="7"/>
  <c r="AE33" i="7" l="1"/>
  <c r="C33" i="7"/>
  <c r="S33" i="7"/>
  <c r="AI33" i="7"/>
  <c r="O33" i="7"/>
  <c r="K33" i="7"/>
  <c r="AA33" i="7"/>
  <c r="G33" i="7"/>
  <c r="W33" i="7"/>
  <c r="AD32" i="7"/>
  <c r="Z32" i="7"/>
  <c r="AB32" i="7"/>
  <c r="O8" i="7"/>
  <c r="AS31" i="7"/>
  <c r="AR31" i="7"/>
  <c r="AQ31" i="7"/>
  <c r="AP31" i="7"/>
  <c r="AA31" i="7" s="1"/>
  <c r="AO31" i="7"/>
  <c r="AM31" i="7" s="1"/>
  <c r="AN31" i="7"/>
  <c r="AL31" i="7" s="1"/>
  <c r="AJ31" i="7"/>
  <c r="AH31" i="7"/>
  <c r="AF31" i="7"/>
  <c r="X31" i="7"/>
  <c r="V31" i="7"/>
  <c r="T31" i="7"/>
  <c r="R31" i="7"/>
  <c r="P31" i="7"/>
  <c r="N31" i="7"/>
  <c r="H31" i="7"/>
  <c r="F31" i="7"/>
  <c r="L31" i="7"/>
  <c r="J31" i="7"/>
  <c r="D31" i="7"/>
  <c r="B31" i="7"/>
  <c r="AS30" i="7"/>
  <c r="AR30" i="7"/>
  <c r="AR32" i="7" s="1"/>
  <c r="AQ30" i="7"/>
  <c r="AP30" i="7"/>
  <c r="AO30" i="7"/>
  <c r="AN30" i="7"/>
  <c r="AJ30" i="7"/>
  <c r="AJ32" i="7" s="1"/>
  <c r="AH30" i="7"/>
  <c r="AF30" i="7"/>
  <c r="X30" i="7"/>
  <c r="V30" i="7"/>
  <c r="V32" i="7" s="1"/>
  <c r="T30" i="7"/>
  <c r="R30" i="7"/>
  <c r="R32" i="7" s="1"/>
  <c r="P30" i="7"/>
  <c r="N30" i="7"/>
  <c r="N32" i="7" s="1"/>
  <c r="H30" i="7"/>
  <c r="F30" i="7"/>
  <c r="F32" i="7" s="1"/>
  <c r="L30" i="7"/>
  <c r="J30" i="7"/>
  <c r="J32" i="7" s="1"/>
  <c r="D30" i="7"/>
  <c r="B30" i="7"/>
  <c r="B32" i="7" s="1"/>
  <c r="AM29" i="7"/>
  <c r="AL29" i="7"/>
  <c r="AI29" i="7"/>
  <c r="AE29" i="7"/>
  <c r="W29" i="7"/>
  <c r="S29" i="7"/>
  <c r="O29" i="7"/>
  <c r="I29" i="7"/>
  <c r="G29" i="7"/>
  <c r="K29" i="7"/>
  <c r="E29" i="7"/>
  <c r="C29" i="7"/>
  <c r="AM28" i="7"/>
  <c r="AL28" i="7"/>
  <c r="AI28" i="7"/>
  <c r="AE28" i="7"/>
  <c r="W28" i="7"/>
  <c r="S28" i="7"/>
  <c r="O28" i="7"/>
  <c r="I28" i="7"/>
  <c r="G28" i="7"/>
  <c r="K28" i="7"/>
  <c r="E28" i="7"/>
  <c r="C28" i="7"/>
  <c r="AM27" i="7"/>
  <c r="AL27" i="7"/>
  <c r="AI27" i="7"/>
  <c r="AE27" i="7"/>
  <c r="W27" i="7"/>
  <c r="S27" i="7"/>
  <c r="O27" i="7"/>
  <c r="I27" i="7"/>
  <c r="G27" i="7"/>
  <c r="K27" i="7"/>
  <c r="E27" i="7"/>
  <c r="C27" i="7"/>
  <c r="AM26" i="7"/>
  <c r="AL26" i="7"/>
  <c r="AI26" i="7"/>
  <c r="AE26" i="7"/>
  <c r="W26" i="7"/>
  <c r="S26" i="7"/>
  <c r="O26" i="7"/>
  <c r="I26" i="7"/>
  <c r="G26" i="7"/>
  <c r="K26" i="7"/>
  <c r="E26" i="7"/>
  <c r="C26" i="7"/>
  <c r="AM25" i="7"/>
  <c r="AL25" i="7"/>
  <c r="AI25" i="7"/>
  <c r="AE25" i="7"/>
  <c r="W25" i="7"/>
  <c r="S25" i="7"/>
  <c r="O25" i="7"/>
  <c r="I25" i="7"/>
  <c r="G25" i="7"/>
  <c r="K25" i="7"/>
  <c r="E25" i="7"/>
  <c r="C25" i="7"/>
  <c r="AM24" i="7"/>
  <c r="AL24" i="7"/>
  <c r="AI24" i="7"/>
  <c r="AE24" i="7"/>
  <c r="W24" i="7"/>
  <c r="S24" i="7"/>
  <c r="O24" i="7"/>
  <c r="I24" i="7"/>
  <c r="G24" i="7"/>
  <c r="K24" i="7"/>
  <c r="E24" i="7"/>
  <c r="C24" i="7"/>
  <c r="AM23" i="7"/>
  <c r="AL23" i="7"/>
  <c r="AI23" i="7"/>
  <c r="AE23" i="7"/>
  <c r="W23" i="7"/>
  <c r="S23" i="7"/>
  <c r="O23" i="7"/>
  <c r="I23" i="7"/>
  <c r="G23" i="7"/>
  <c r="K23" i="7"/>
  <c r="E23" i="7"/>
  <c r="C23" i="7"/>
  <c r="AM22" i="7"/>
  <c r="AL22" i="7"/>
  <c r="AI22" i="7"/>
  <c r="AE22" i="7"/>
  <c r="W22" i="7"/>
  <c r="S22" i="7"/>
  <c r="O22" i="7"/>
  <c r="I22" i="7"/>
  <c r="G22" i="7"/>
  <c r="K22" i="7"/>
  <c r="E22" i="7"/>
  <c r="C22" i="7"/>
  <c r="AM21" i="7"/>
  <c r="AL21" i="7"/>
  <c r="AI21" i="7"/>
  <c r="AE21" i="7"/>
  <c r="W21" i="7"/>
  <c r="S21" i="7"/>
  <c r="O21" i="7"/>
  <c r="I21" i="7"/>
  <c r="G21" i="7"/>
  <c r="K21" i="7"/>
  <c r="E21" i="7"/>
  <c r="C21" i="7"/>
  <c r="AM20" i="7"/>
  <c r="AL20" i="7"/>
  <c r="AI20" i="7"/>
  <c r="AE20" i="7"/>
  <c r="W20" i="7"/>
  <c r="S20" i="7"/>
  <c r="O20" i="7"/>
  <c r="I20" i="7"/>
  <c r="G20" i="7"/>
  <c r="K20" i="7"/>
  <c r="C20" i="7"/>
  <c r="AM19" i="7"/>
  <c r="AL19" i="7"/>
  <c r="AI19" i="7"/>
  <c r="AE19" i="7"/>
  <c r="W19" i="7"/>
  <c r="S19" i="7"/>
  <c r="O19" i="7"/>
  <c r="I19" i="7"/>
  <c r="G19" i="7"/>
  <c r="K19" i="7"/>
  <c r="E19" i="7"/>
  <c r="C19" i="7"/>
  <c r="AM18" i="7"/>
  <c r="AL18" i="7"/>
  <c r="AI18" i="7"/>
  <c r="AE18" i="7"/>
  <c r="W18" i="7"/>
  <c r="S18" i="7"/>
  <c r="O18" i="7"/>
  <c r="I18" i="7"/>
  <c r="G18" i="7"/>
  <c r="K18" i="7"/>
  <c r="E18" i="7"/>
  <c r="C18" i="7"/>
  <c r="AM17" i="7"/>
  <c r="AL17" i="7"/>
  <c r="AI17" i="7"/>
  <c r="AE17" i="7"/>
  <c r="W17" i="7"/>
  <c r="S17" i="7"/>
  <c r="O17" i="7"/>
  <c r="I17" i="7"/>
  <c r="G17" i="7"/>
  <c r="K17" i="7"/>
  <c r="E17" i="7"/>
  <c r="C17" i="7"/>
  <c r="AM16" i="7"/>
  <c r="AL16" i="7"/>
  <c r="AI16" i="7"/>
  <c r="AE16" i="7"/>
  <c r="W16" i="7"/>
  <c r="S16" i="7"/>
  <c r="O16" i="7"/>
  <c r="I16" i="7"/>
  <c r="G16" i="7"/>
  <c r="K16" i="7"/>
  <c r="E16" i="7"/>
  <c r="C16" i="7"/>
  <c r="AM15" i="7"/>
  <c r="AL15" i="7"/>
  <c r="AI15" i="7"/>
  <c r="AE15" i="7"/>
  <c r="W15" i="7"/>
  <c r="S15" i="7"/>
  <c r="O15" i="7"/>
  <c r="I15" i="7"/>
  <c r="G15" i="7"/>
  <c r="K15" i="7"/>
  <c r="E15" i="7"/>
  <c r="C15" i="7"/>
  <c r="AM14" i="7"/>
  <c r="AL14" i="7"/>
  <c r="AI14" i="7"/>
  <c r="AE14" i="7"/>
  <c r="W14" i="7"/>
  <c r="S14" i="7"/>
  <c r="O14" i="7"/>
  <c r="I14" i="7"/>
  <c r="G14" i="7"/>
  <c r="K14" i="7"/>
  <c r="E14" i="7"/>
  <c r="C14" i="7"/>
  <c r="AM13" i="7"/>
  <c r="AL13" i="7"/>
  <c r="AI13" i="7"/>
  <c r="AE13" i="7"/>
  <c r="W13" i="7"/>
  <c r="S13" i="7"/>
  <c r="O13" i="7"/>
  <c r="I13" i="7"/>
  <c r="G13" i="7"/>
  <c r="K13" i="7"/>
  <c r="E13" i="7"/>
  <c r="C13" i="7"/>
  <c r="AM12" i="7"/>
  <c r="AL12" i="7"/>
  <c r="AI12" i="7"/>
  <c r="AE12" i="7"/>
  <c r="W12" i="7"/>
  <c r="S12" i="7"/>
  <c r="O12" i="7"/>
  <c r="I12" i="7"/>
  <c r="G12" i="7"/>
  <c r="K12" i="7"/>
  <c r="E12" i="7"/>
  <c r="C12" i="7"/>
  <c r="AM11" i="7"/>
  <c r="AL11" i="7"/>
  <c r="AI11" i="7"/>
  <c r="AE11" i="7"/>
  <c r="W11" i="7"/>
  <c r="S11" i="7"/>
  <c r="O11" i="7"/>
  <c r="I11" i="7"/>
  <c r="G11" i="7"/>
  <c r="K11" i="7"/>
  <c r="E11" i="7"/>
  <c r="C11" i="7"/>
  <c r="AM10" i="7"/>
  <c r="AL10" i="7"/>
  <c r="AI10" i="7"/>
  <c r="AE10" i="7"/>
  <c r="W10" i="7"/>
  <c r="S10" i="7"/>
  <c r="O10" i="7"/>
  <c r="I10" i="7"/>
  <c r="G10" i="7"/>
  <c r="K10" i="7"/>
  <c r="E10" i="7"/>
  <c r="C10" i="7"/>
  <c r="AM9" i="7"/>
  <c r="AL9" i="7"/>
  <c r="AI9" i="7"/>
  <c r="AE9" i="7"/>
  <c r="W9" i="7"/>
  <c r="S9" i="7"/>
  <c r="O9" i="7"/>
  <c r="I9" i="7"/>
  <c r="G9" i="7"/>
  <c r="K9" i="7"/>
  <c r="E9" i="7"/>
  <c r="C9" i="7"/>
  <c r="AM8" i="7"/>
  <c r="AL8" i="7"/>
  <c r="AI8" i="7"/>
  <c r="AE8" i="7"/>
  <c r="W8" i="7"/>
  <c r="S8" i="7"/>
  <c r="I8" i="7"/>
  <c r="G8" i="7"/>
  <c r="K8" i="7"/>
  <c r="E8" i="7"/>
  <c r="C8" i="7"/>
  <c r="AM7" i="7"/>
  <c r="AL7" i="7"/>
  <c r="AI7" i="7"/>
  <c r="AE7" i="7"/>
  <c r="W7" i="7"/>
  <c r="S7" i="7"/>
  <c r="O7" i="7"/>
  <c r="I7" i="7"/>
  <c r="G7" i="7"/>
  <c r="K7" i="7"/>
  <c r="E7" i="7"/>
  <c r="C7" i="7"/>
  <c r="AM6" i="7"/>
  <c r="AL6" i="7"/>
  <c r="AI6" i="7"/>
  <c r="AE6" i="7"/>
  <c r="W6" i="7"/>
  <c r="S6" i="7"/>
  <c r="O6" i="7"/>
  <c r="I6" i="7"/>
  <c r="G6" i="7"/>
  <c r="K6" i="7"/>
  <c r="E6" i="7"/>
  <c r="C6" i="7"/>
  <c r="AO32" i="7" l="1"/>
  <c r="AM30" i="7"/>
  <c r="AS32" i="7"/>
  <c r="C31" i="7"/>
  <c r="K31" i="7"/>
  <c r="G31" i="7"/>
  <c r="O31" i="7"/>
  <c r="W31" i="7"/>
  <c r="AE31" i="7"/>
  <c r="AI31" i="7"/>
  <c r="E31" i="7"/>
  <c r="I31" i="7"/>
  <c r="AN32" i="7"/>
  <c r="AL32" i="7" s="1"/>
  <c r="AH32" i="7"/>
  <c r="AF32" i="7"/>
  <c r="AL30" i="7"/>
  <c r="AQ32" i="7"/>
  <c r="AP32" i="7"/>
  <c r="AA30" i="7"/>
  <c r="D32" i="7"/>
  <c r="E32" i="7" s="1"/>
  <c r="L32" i="7"/>
  <c r="H32" i="7"/>
  <c r="I32" i="7" s="1"/>
  <c r="P32" i="7"/>
  <c r="T32" i="7"/>
  <c r="X32" i="7"/>
  <c r="S31" i="7"/>
  <c r="C30" i="7"/>
  <c r="E30" i="7"/>
  <c r="K30" i="7"/>
  <c r="G30" i="7"/>
  <c r="I30" i="7"/>
  <c r="O30" i="7"/>
  <c r="S30" i="7"/>
  <c r="W30" i="7"/>
  <c r="AE30" i="7"/>
  <c r="AI30" i="7"/>
  <c r="AM32" i="7" l="1"/>
  <c r="G32" i="7"/>
  <c r="S32" i="7"/>
  <c r="W32" i="7"/>
  <c r="AI32" i="7"/>
  <c r="K32" i="7"/>
  <c r="O32" i="7"/>
  <c r="AA32" i="7"/>
  <c r="AE32" i="7"/>
  <c r="C32" i="7"/>
</calcChain>
</file>

<file path=xl/sharedStrings.xml><?xml version="1.0" encoding="utf-8"?>
<sst xmlns="http://schemas.openxmlformats.org/spreadsheetml/2006/main" count="113" uniqueCount="53">
  <si>
    <t>%</t>
  </si>
  <si>
    <t>Hrádek</t>
  </si>
  <si>
    <t>Bocanovice</t>
  </si>
  <si>
    <t>Bystřice</t>
  </si>
  <si>
    <t>Vendryně</t>
  </si>
  <si>
    <t>Milíkov</t>
  </si>
  <si>
    <t>Smilovice</t>
  </si>
  <si>
    <t>Mosty u Jablunkova</t>
  </si>
  <si>
    <t>Hnojník</t>
  </si>
  <si>
    <t xml:space="preserve">Návsí </t>
  </si>
  <si>
    <t>Třinec</t>
  </si>
  <si>
    <t>Písek</t>
  </si>
  <si>
    <t xml:space="preserve">Jablunkov </t>
  </si>
  <si>
    <t>Ropice</t>
  </si>
  <si>
    <t>Střítež</t>
  </si>
  <si>
    <t>Řeka</t>
  </si>
  <si>
    <t>Písečná</t>
  </si>
  <si>
    <t>Nýdek</t>
  </si>
  <si>
    <t>Bukovec</t>
  </si>
  <si>
    <t>Košařiska</t>
  </si>
  <si>
    <t>Komorní Lhotka</t>
  </si>
  <si>
    <t>Dolní Lomná</t>
  </si>
  <si>
    <t>Hrčava</t>
  </si>
  <si>
    <t>Vělopolí</t>
  </si>
  <si>
    <t>Horní Lomná</t>
  </si>
  <si>
    <t>Třinecko</t>
  </si>
  <si>
    <t>Jablunkovsko</t>
  </si>
  <si>
    <t>celkem</t>
  </si>
  <si>
    <t>1. kolo</t>
  </si>
  <si>
    <t>2. kolo</t>
  </si>
  <si>
    <t>ODS</t>
  </si>
  <si>
    <t>KDU-ČSL</t>
  </si>
  <si>
    <t>NK</t>
  </si>
  <si>
    <t>volební účast</t>
  </si>
  <si>
    <t>vydaných obálek</t>
  </si>
  <si>
    <t>voličů celkem</t>
  </si>
  <si>
    <t>platných hlasů</t>
  </si>
  <si>
    <t>SUVERENITA</t>
  </si>
  <si>
    <t>Miloš Zeman</t>
  </si>
  <si>
    <t>Jan Fischer</t>
  </si>
  <si>
    <t>Přemysl Sobotka</t>
  </si>
  <si>
    <t>Jana Bobošíková</t>
  </si>
  <si>
    <t>Taťána Fischerová</t>
  </si>
  <si>
    <t>Vladimír Franc</t>
  </si>
  <si>
    <t>Jiří Dienstbier</t>
  </si>
  <si>
    <t>Zemanovci</t>
  </si>
  <si>
    <t>TOP09</t>
  </si>
  <si>
    <t>Zuzana Roithová</t>
  </si>
  <si>
    <t>ČSSD</t>
  </si>
  <si>
    <t>Prezidentnské volby 2013</t>
  </si>
  <si>
    <t>hl</t>
  </si>
  <si>
    <t>MAS Jablunkovsko</t>
  </si>
  <si>
    <t>K. Schwarzenberg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</si>
</sst>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Helv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i/>
      <sz val="8"/>
      <name val="Arial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i/>
      <sz val="9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b/>
      <sz val="1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DD23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</cellStyleXfs>
  <cellXfs count="275">
    <xf numFmtId="0" fontId="0" fillId="0" borderId="0" xfId="0"/>
    <xf numFmtId="0" fontId="4" fillId="2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7" fillId="0" borderId="4" xfId="3" applyFont="1" applyBorder="1" applyAlignment="1" applyProtection="1">
      <alignment vertical="center"/>
    </xf>
    <xf numFmtId="0" fontId="8" fillId="0" borderId="4" xfId="3" applyFont="1" applyBorder="1" applyAlignment="1" applyProtection="1">
      <alignment vertical="center"/>
    </xf>
    <xf numFmtId="0" fontId="7" fillId="0" borderId="1" xfId="3" applyFont="1" applyBorder="1" applyAlignment="1" applyProtection="1">
      <alignment vertical="center"/>
    </xf>
    <xf numFmtId="0" fontId="7" fillId="0" borderId="8" xfId="3" applyFont="1" applyBorder="1" applyAlignment="1" applyProtection="1">
      <alignment vertical="center"/>
    </xf>
    <xf numFmtId="0" fontId="11" fillId="0" borderId="12" xfId="3" applyFont="1" applyBorder="1" applyAlignment="1">
      <alignment vertical="center"/>
    </xf>
    <xf numFmtId="0" fontId="3" fillId="0" borderId="0" xfId="2" applyFont="1" applyBorder="1" applyAlignment="1" applyProtection="1">
      <alignment vertical="center"/>
    </xf>
    <xf numFmtId="0" fontId="3" fillId="2" borderId="0" xfId="2" applyFont="1" applyFill="1" applyBorder="1" applyAlignment="1" applyProtection="1">
      <alignment horizontal="center" vertical="center"/>
    </xf>
    <xf numFmtId="0" fontId="7" fillId="2" borderId="0" xfId="2" applyFont="1" applyFill="1" applyBorder="1" applyAlignment="1" applyProtection="1">
      <alignment horizontal="center" vertical="center"/>
    </xf>
    <xf numFmtId="3" fontId="10" fillId="0" borderId="15" xfId="2" applyNumberFormat="1" applyFont="1" applyBorder="1" applyAlignment="1" applyProtection="1">
      <alignment vertical="center"/>
    </xf>
    <xf numFmtId="0" fontId="3" fillId="3" borderId="2" xfId="2" applyFont="1" applyFill="1" applyBorder="1" applyAlignment="1" applyProtection="1">
      <alignment horizontal="center" vertical="center"/>
    </xf>
    <xf numFmtId="49" fontId="3" fillId="3" borderId="2" xfId="2" applyNumberFormat="1" applyFont="1" applyFill="1" applyBorder="1" applyAlignment="1" applyProtection="1">
      <alignment horizontal="center" vertical="center" wrapText="1"/>
    </xf>
    <xf numFmtId="49" fontId="3" fillId="3" borderId="3" xfId="2" applyNumberFormat="1" applyFont="1" applyFill="1" applyBorder="1" applyAlignment="1" applyProtection="1">
      <alignment horizontal="center" vertical="center" wrapText="1"/>
    </xf>
    <xf numFmtId="0" fontId="3" fillId="3" borderId="18" xfId="2" applyFont="1" applyFill="1" applyBorder="1" applyAlignment="1" applyProtection="1">
      <alignment horizontal="center" vertical="center" wrapText="1"/>
    </xf>
    <xf numFmtId="3" fontId="10" fillId="0" borderId="17" xfId="2" applyNumberFormat="1" applyFont="1" applyBorder="1" applyAlignment="1" applyProtection="1">
      <alignment vertical="center"/>
    </xf>
    <xf numFmtId="3" fontId="10" fillId="0" borderId="28" xfId="2" applyNumberFormat="1" applyFont="1" applyBorder="1" applyAlignment="1" applyProtection="1">
      <alignment vertical="center"/>
    </xf>
    <xf numFmtId="3" fontId="10" fillId="0" borderId="18" xfId="2" applyNumberFormat="1" applyFont="1" applyBorder="1" applyAlignment="1" applyProtection="1">
      <alignment vertical="center"/>
    </xf>
    <xf numFmtId="3" fontId="8" fillId="0" borderId="29" xfId="2" applyNumberFormat="1" applyFont="1" applyBorder="1" applyAlignment="1">
      <alignment vertical="center"/>
    </xf>
    <xf numFmtId="3" fontId="8" fillId="0" borderId="18" xfId="2" applyNumberFormat="1" applyFont="1" applyBorder="1" applyAlignment="1">
      <alignment vertical="center"/>
    </xf>
    <xf numFmtId="3" fontId="10" fillId="0" borderId="19" xfId="2" applyNumberFormat="1" applyFont="1" applyBorder="1" applyAlignment="1" applyProtection="1">
      <alignment vertical="center"/>
    </xf>
    <xf numFmtId="0" fontId="3" fillId="3" borderId="3" xfId="2" applyFont="1" applyFill="1" applyBorder="1" applyAlignment="1" applyProtection="1">
      <alignment horizontal="center" vertical="center" wrapText="1"/>
    </xf>
    <xf numFmtId="3" fontId="10" fillId="0" borderId="22" xfId="2" applyNumberFormat="1" applyFont="1" applyBorder="1" applyAlignment="1" applyProtection="1">
      <alignment vertical="center"/>
    </xf>
    <xf numFmtId="3" fontId="10" fillId="0" borderId="30" xfId="2" applyNumberFormat="1" applyFont="1" applyBorder="1" applyAlignment="1" applyProtection="1">
      <alignment vertical="center"/>
    </xf>
    <xf numFmtId="3" fontId="10" fillId="0" borderId="31" xfId="2" applyNumberFormat="1" applyFont="1" applyBorder="1" applyAlignment="1" applyProtection="1">
      <alignment vertical="center"/>
    </xf>
    <xf numFmtId="3" fontId="10" fillId="0" borderId="23" xfId="2" applyNumberFormat="1" applyFont="1" applyBorder="1" applyAlignment="1" applyProtection="1">
      <alignment vertical="center"/>
    </xf>
    <xf numFmtId="3" fontId="8" fillId="0" borderId="24" xfId="2" applyNumberFormat="1" applyFont="1" applyBorder="1" applyAlignment="1">
      <alignment vertical="center"/>
    </xf>
    <xf numFmtId="3" fontId="8" fillId="0" borderId="25" xfId="2" applyNumberFormat="1" applyFont="1" applyBorder="1" applyAlignment="1">
      <alignment vertical="center"/>
    </xf>
    <xf numFmtId="3" fontId="8" fillId="0" borderId="23" xfId="2" applyNumberFormat="1" applyFont="1" applyBorder="1" applyAlignment="1">
      <alignment vertical="center"/>
    </xf>
    <xf numFmtId="3" fontId="8" fillId="0" borderId="26" xfId="2" applyNumberFormat="1" applyFont="1" applyBorder="1" applyAlignment="1">
      <alignment vertical="center"/>
    </xf>
    <xf numFmtId="3" fontId="10" fillId="0" borderId="27" xfId="2" applyNumberFormat="1" applyFont="1" applyBorder="1" applyAlignment="1" applyProtection="1">
      <alignment vertical="center"/>
    </xf>
    <xf numFmtId="3" fontId="10" fillId="0" borderId="32" xfId="2" applyNumberFormat="1" applyFont="1" applyBorder="1" applyAlignment="1" applyProtection="1">
      <alignment vertical="center"/>
    </xf>
    <xf numFmtId="0" fontId="6" fillId="4" borderId="2" xfId="2" applyFont="1" applyFill="1" applyBorder="1" applyAlignment="1" applyProtection="1">
      <alignment horizontal="center" vertical="center" wrapText="1"/>
    </xf>
    <xf numFmtId="0" fontId="3" fillId="4" borderId="3" xfId="2" applyFont="1" applyFill="1" applyBorder="1" applyAlignment="1" applyProtection="1">
      <alignment horizontal="center" vertical="center"/>
    </xf>
    <xf numFmtId="3" fontId="8" fillId="4" borderId="5" xfId="2" applyNumberFormat="1" applyFont="1" applyFill="1" applyBorder="1" applyAlignment="1">
      <alignment vertical="center"/>
    </xf>
    <xf numFmtId="164" fontId="6" fillId="4" borderId="6" xfId="2" applyNumberFormat="1" applyFont="1" applyFill="1" applyBorder="1" applyAlignment="1" applyProtection="1">
      <alignment vertical="center"/>
    </xf>
    <xf numFmtId="3" fontId="8" fillId="4" borderId="7" xfId="2" applyNumberFormat="1" applyFont="1" applyFill="1" applyBorder="1" applyAlignment="1">
      <alignment vertical="center"/>
    </xf>
    <xf numFmtId="3" fontId="8" fillId="4" borderId="2" xfId="2" applyNumberFormat="1" applyFont="1" applyFill="1" applyBorder="1" applyAlignment="1">
      <alignment vertical="center"/>
    </xf>
    <xf numFmtId="164" fontId="6" fillId="4" borderId="3" xfId="2" applyNumberFormat="1" applyFont="1" applyFill="1" applyBorder="1" applyAlignment="1" applyProtection="1">
      <alignment vertical="center"/>
    </xf>
    <xf numFmtId="3" fontId="8" fillId="4" borderId="9" xfId="2" applyNumberFormat="1" applyFont="1" applyFill="1" applyBorder="1" applyAlignment="1">
      <alignment vertical="center"/>
    </xf>
    <xf numFmtId="164" fontId="6" fillId="4" borderId="10" xfId="2" applyNumberFormat="1" applyFont="1" applyFill="1" applyBorder="1" applyAlignment="1" applyProtection="1">
      <alignment vertical="center"/>
    </xf>
    <xf numFmtId="3" fontId="8" fillId="4" borderId="11" xfId="2" applyNumberFormat="1" applyFont="1" applyFill="1" applyBorder="1" applyAlignment="1">
      <alignment vertical="center"/>
    </xf>
    <xf numFmtId="3" fontId="8" fillId="4" borderId="13" xfId="2" applyNumberFormat="1" applyFont="1" applyFill="1" applyBorder="1" applyAlignment="1" applyProtection="1">
      <alignment vertical="center"/>
    </xf>
    <xf numFmtId="0" fontId="6" fillId="5" borderId="2" xfId="2" applyFont="1" applyFill="1" applyBorder="1" applyAlignment="1" applyProtection="1">
      <alignment horizontal="center" vertical="center" wrapText="1"/>
    </xf>
    <xf numFmtId="0" fontId="3" fillId="5" borderId="3" xfId="2" applyFont="1" applyFill="1" applyBorder="1" applyAlignment="1" applyProtection="1">
      <alignment horizontal="center" vertical="center"/>
    </xf>
    <xf numFmtId="3" fontId="8" fillId="5" borderId="5" xfId="2" applyNumberFormat="1" applyFont="1" applyFill="1" applyBorder="1" applyAlignment="1">
      <alignment vertical="center"/>
    </xf>
    <xf numFmtId="164" fontId="6" fillId="5" borderId="6" xfId="2" applyNumberFormat="1" applyFont="1" applyFill="1" applyBorder="1" applyAlignment="1" applyProtection="1">
      <alignment vertical="center"/>
    </xf>
    <xf numFmtId="3" fontId="8" fillId="5" borderId="7" xfId="2" applyNumberFormat="1" applyFont="1" applyFill="1" applyBorder="1" applyAlignment="1">
      <alignment vertical="center"/>
    </xf>
    <xf numFmtId="3" fontId="8" fillId="5" borderId="2" xfId="2" applyNumberFormat="1" applyFont="1" applyFill="1" applyBorder="1" applyAlignment="1">
      <alignment vertical="center"/>
    </xf>
    <xf numFmtId="164" fontId="6" fillId="5" borderId="3" xfId="2" applyNumberFormat="1" applyFont="1" applyFill="1" applyBorder="1" applyAlignment="1" applyProtection="1">
      <alignment vertical="center"/>
    </xf>
    <xf numFmtId="3" fontId="8" fillId="5" borderId="9" xfId="2" applyNumberFormat="1" applyFont="1" applyFill="1" applyBorder="1" applyAlignment="1">
      <alignment vertical="center"/>
    </xf>
    <xf numFmtId="164" fontId="6" fillId="5" borderId="10" xfId="2" applyNumberFormat="1" applyFont="1" applyFill="1" applyBorder="1" applyAlignment="1" applyProtection="1">
      <alignment vertical="center"/>
    </xf>
    <xf numFmtId="3" fontId="8" fillId="5" borderId="11" xfId="2" applyNumberFormat="1" applyFont="1" applyFill="1" applyBorder="1" applyAlignment="1">
      <alignment vertical="center"/>
    </xf>
    <xf numFmtId="3" fontId="8" fillId="5" borderId="13" xfId="2" applyNumberFormat="1" applyFont="1" applyFill="1" applyBorder="1" applyAlignment="1" applyProtection="1">
      <alignment vertical="center"/>
    </xf>
    <xf numFmtId="0" fontId="6" fillId="6" borderId="2" xfId="2" applyFont="1" applyFill="1" applyBorder="1" applyAlignment="1" applyProtection="1">
      <alignment horizontal="center" vertical="center" wrapText="1"/>
    </xf>
    <xf numFmtId="0" fontId="3" fillId="6" borderId="3" xfId="2" applyFont="1" applyFill="1" applyBorder="1" applyAlignment="1" applyProtection="1">
      <alignment horizontal="center" vertical="center"/>
    </xf>
    <xf numFmtId="3" fontId="8" fillId="6" borderId="5" xfId="2" applyNumberFormat="1" applyFont="1" applyFill="1" applyBorder="1" applyAlignment="1">
      <alignment vertical="center"/>
    </xf>
    <xf numFmtId="164" fontId="6" fillId="6" borderId="6" xfId="2" applyNumberFormat="1" applyFont="1" applyFill="1" applyBorder="1" applyAlignment="1" applyProtection="1">
      <alignment vertical="center"/>
    </xf>
    <xf numFmtId="3" fontId="8" fillId="6" borderId="5" xfId="4" applyNumberFormat="1" applyFont="1" applyFill="1" applyBorder="1" applyAlignment="1">
      <alignment vertical="center"/>
    </xf>
    <xf numFmtId="3" fontId="8" fillId="6" borderId="7" xfId="2" applyNumberFormat="1" applyFont="1" applyFill="1" applyBorder="1" applyAlignment="1">
      <alignment vertical="center"/>
    </xf>
    <xf numFmtId="3" fontId="8" fillId="6" borderId="7" xfId="4" applyNumberFormat="1" applyFont="1" applyFill="1" applyBorder="1" applyAlignment="1">
      <alignment vertical="center"/>
    </xf>
    <xf numFmtId="3" fontId="8" fillId="6" borderId="2" xfId="2" applyNumberFormat="1" applyFont="1" applyFill="1" applyBorder="1" applyAlignment="1">
      <alignment vertical="center"/>
    </xf>
    <xf numFmtId="164" fontId="6" fillId="6" borderId="3" xfId="2" applyNumberFormat="1" applyFont="1" applyFill="1" applyBorder="1" applyAlignment="1" applyProtection="1">
      <alignment vertical="center"/>
    </xf>
    <xf numFmtId="3" fontId="8" fillId="6" borderId="2" xfId="4" applyNumberFormat="1" applyFont="1" applyFill="1" applyBorder="1" applyAlignment="1">
      <alignment vertical="center"/>
    </xf>
    <xf numFmtId="3" fontId="8" fillId="6" borderId="9" xfId="2" applyNumberFormat="1" applyFont="1" applyFill="1" applyBorder="1" applyAlignment="1">
      <alignment vertical="center"/>
    </xf>
    <xf numFmtId="164" fontId="6" fillId="6" borderId="10" xfId="2" applyNumberFormat="1" applyFont="1" applyFill="1" applyBorder="1" applyAlignment="1" applyProtection="1">
      <alignment vertical="center"/>
    </xf>
    <xf numFmtId="3" fontId="8" fillId="6" borderId="11" xfId="2" applyNumberFormat="1" applyFont="1" applyFill="1" applyBorder="1" applyAlignment="1">
      <alignment vertical="center"/>
    </xf>
    <xf numFmtId="3" fontId="8" fillId="6" borderId="13" xfId="2" applyNumberFormat="1" applyFont="1" applyFill="1" applyBorder="1" applyAlignment="1" applyProtection="1">
      <alignment vertical="center"/>
    </xf>
    <xf numFmtId="0" fontId="6" fillId="7" borderId="2" xfId="2" applyFont="1" applyFill="1" applyBorder="1" applyAlignment="1" applyProtection="1">
      <alignment horizontal="center" vertical="center" wrapText="1"/>
    </xf>
    <xf numFmtId="0" fontId="3" fillId="7" borderId="3" xfId="2" applyFont="1" applyFill="1" applyBorder="1" applyAlignment="1" applyProtection="1">
      <alignment horizontal="center" vertical="center"/>
    </xf>
    <xf numFmtId="3" fontId="8" fillId="7" borderId="5" xfId="2" applyNumberFormat="1" applyFont="1" applyFill="1" applyBorder="1" applyAlignment="1">
      <alignment vertical="center"/>
    </xf>
    <xf numFmtId="164" fontId="6" fillId="7" borderId="6" xfId="2" applyNumberFormat="1" applyFont="1" applyFill="1" applyBorder="1" applyAlignment="1" applyProtection="1">
      <alignment vertical="center"/>
    </xf>
    <xf numFmtId="3" fontId="8" fillId="7" borderId="5" xfId="4" applyNumberFormat="1" applyFont="1" applyFill="1" applyBorder="1" applyAlignment="1">
      <alignment vertical="center"/>
    </xf>
    <xf numFmtId="3" fontId="8" fillId="7" borderId="7" xfId="2" applyNumberFormat="1" applyFont="1" applyFill="1" applyBorder="1" applyAlignment="1">
      <alignment vertical="center"/>
    </xf>
    <xf numFmtId="3" fontId="8" fillId="7" borderId="7" xfId="4" applyNumberFormat="1" applyFont="1" applyFill="1" applyBorder="1" applyAlignment="1">
      <alignment vertical="center"/>
    </xf>
    <xf numFmtId="3" fontId="8" fillId="7" borderId="2" xfId="2" applyNumberFormat="1" applyFont="1" applyFill="1" applyBorder="1" applyAlignment="1">
      <alignment vertical="center"/>
    </xf>
    <xf numFmtId="164" fontId="6" fillId="7" borderId="3" xfId="2" applyNumberFormat="1" applyFont="1" applyFill="1" applyBorder="1" applyAlignment="1" applyProtection="1">
      <alignment vertical="center"/>
    </xf>
    <xf numFmtId="3" fontId="8" fillId="7" borderId="2" xfId="4" applyNumberFormat="1" applyFont="1" applyFill="1" applyBorder="1" applyAlignment="1">
      <alignment vertical="center"/>
    </xf>
    <xf numFmtId="3" fontId="8" fillId="7" borderId="9" xfId="2" applyNumberFormat="1" applyFont="1" applyFill="1" applyBorder="1" applyAlignment="1">
      <alignment vertical="center"/>
    </xf>
    <xf numFmtId="164" fontId="6" fillId="7" borderId="10" xfId="2" applyNumberFormat="1" applyFont="1" applyFill="1" applyBorder="1" applyAlignment="1" applyProtection="1">
      <alignment vertical="center"/>
    </xf>
    <xf numFmtId="3" fontId="8" fillId="7" borderId="11" xfId="2" applyNumberFormat="1" applyFont="1" applyFill="1" applyBorder="1" applyAlignment="1">
      <alignment vertical="center"/>
    </xf>
    <xf numFmtId="3" fontId="8" fillId="7" borderId="13" xfId="2" applyNumberFormat="1" applyFont="1" applyFill="1" applyBorder="1" applyAlignment="1" applyProtection="1">
      <alignment vertical="center"/>
    </xf>
    <xf numFmtId="0" fontId="6" fillId="8" borderId="2" xfId="2" applyFont="1" applyFill="1" applyBorder="1" applyAlignment="1" applyProtection="1">
      <alignment horizontal="center" vertical="center" wrapText="1"/>
    </xf>
    <xf numFmtId="0" fontId="3" fillId="8" borderId="3" xfId="2" applyFont="1" applyFill="1" applyBorder="1" applyAlignment="1" applyProtection="1">
      <alignment horizontal="center" vertical="center"/>
    </xf>
    <xf numFmtId="3" fontId="8" fillId="8" borderId="5" xfId="2" applyNumberFormat="1" applyFont="1" applyFill="1" applyBorder="1" applyAlignment="1">
      <alignment vertical="center"/>
    </xf>
    <xf numFmtId="164" fontId="6" fillId="8" borderId="6" xfId="2" applyNumberFormat="1" applyFont="1" applyFill="1" applyBorder="1" applyAlignment="1" applyProtection="1">
      <alignment vertical="center"/>
    </xf>
    <xf numFmtId="3" fontId="8" fillId="8" borderId="5" xfId="4" applyNumberFormat="1" applyFont="1" applyFill="1" applyBorder="1" applyAlignment="1">
      <alignment vertical="center"/>
    </xf>
    <xf numFmtId="3" fontId="8" fillId="8" borderId="7" xfId="2" applyNumberFormat="1" applyFont="1" applyFill="1" applyBorder="1" applyAlignment="1">
      <alignment vertical="center"/>
    </xf>
    <xf numFmtId="3" fontId="8" fillId="8" borderId="7" xfId="4" applyNumberFormat="1" applyFont="1" applyFill="1" applyBorder="1" applyAlignment="1">
      <alignment vertical="center"/>
    </xf>
    <xf numFmtId="3" fontId="8" fillId="8" borderId="2" xfId="2" applyNumberFormat="1" applyFont="1" applyFill="1" applyBorder="1" applyAlignment="1">
      <alignment vertical="center"/>
    </xf>
    <xf numFmtId="164" fontId="6" fillId="8" borderId="3" xfId="2" applyNumberFormat="1" applyFont="1" applyFill="1" applyBorder="1" applyAlignment="1" applyProtection="1">
      <alignment vertical="center"/>
    </xf>
    <xf numFmtId="3" fontId="8" fillId="8" borderId="2" xfId="4" applyNumberFormat="1" applyFont="1" applyFill="1" applyBorder="1" applyAlignment="1">
      <alignment vertical="center"/>
    </xf>
    <xf numFmtId="3" fontId="8" fillId="8" borderId="9" xfId="2" applyNumberFormat="1" applyFont="1" applyFill="1" applyBorder="1" applyAlignment="1">
      <alignment vertical="center"/>
    </xf>
    <xf numFmtId="164" fontId="6" fillId="8" borderId="10" xfId="2" applyNumberFormat="1" applyFont="1" applyFill="1" applyBorder="1" applyAlignment="1" applyProtection="1">
      <alignment vertical="center"/>
    </xf>
    <xf numFmtId="3" fontId="8" fillId="8" borderId="11" xfId="2" applyNumberFormat="1" applyFont="1" applyFill="1" applyBorder="1" applyAlignment="1">
      <alignment vertical="center"/>
    </xf>
    <xf numFmtId="3" fontId="8" fillId="8" borderId="13" xfId="2" applyNumberFormat="1" applyFont="1" applyFill="1" applyBorder="1" applyAlignment="1" applyProtection="1">
      <alignment vertical="center"/>
    </xf>
    <xf numFmtId="0" fontId="6" fillId="9" borderId="2" xfId="2" applyFont="1" applyFill="1" applyBorder="1" applyAlignment="1" applyProtection="1">
      <alignment horizontal="center" vertical="center" wrapText="1"/>
    </xf>
    <xf numFmtId="0" fontId="3" fillId="9" borderId="3" xfId="2" applyFont="1" applyFill="1" applyBorder="1" applyAlignment="1" applyProtection="1">
      <alignment horizontal="center" vertical="center"/>
    </xf>
    <xf numFmtId="3" fontId="8" fillId="9" borderId="5" xfId="2" applyNumberFormat="1" applyFont="1" applyFill="1" applyBorder="1" applyAlignment="1">
      <alignment vertical="center"/>
    </xf>
    <xf numFmtId="164" fontId="6" fillId="9" borderId="6" xfId="2" applyNumberFormat="1" applyFont="1" applyFill="1" applyBorder="1" applyAlignment="1" applyProtection="1">
      <alignment vertical="center"/>
    </xf>
    <xf numFmtId="3" fontId="8" fillId="9" borderId="7" xfId="2" applyNumberFormat="1" applyFont="1" applyFill="1" applyBorder="1" applyAlignment="1">
      <alignment vertical="center"/>
    </xf>
    <xf numFmtId="3" fontId="8" fillId="9" borderId="2" xfId="2" applyNumberFormat="1" applyFont="1" applyFill="1" applyBorder="1" applyAlignment="1">
      <alignment vertical="center"/>
    </xf>
    <xf numFmtId="164" fontId="6" fillId="9" borderId="3" xfId="2" applyNumberFormat="1" applyFont="1" applyFill="1" applyBorder="1" applyAlignment="1" applyProtection="1">
      <alignment vertical="center"/>
    </xf>
    <xf numFmtId="3" fontId="8" fillId="9" borderId="9" xfId="2" applyNumberFormat="1" applyFont="1" applyFill="1" applyBorder="1" applyAlignment="1">
      <alignment vertical="center"/>
    </xf>
    <xf numFmtId="164" fontId="6" fillId="9" borderId="10" xfId="2" applyNumberFormat="1" applyFont="1" applyFill="1" applyBorder="1" applyAlignment="1" applyProtection="1">
      <alignment vertical="center"/>
    </xf>
    <xf numFmtId="3" fontId="8" fillId="9" borderId="11" xfId="2" applyNumberFormat="1" applyFont="1" applyFill="1" applyBorder="1" applyAlignment="1">
      <alignment vertical="center"/>
    </xf>
    <xf numFmtId="3" fontId="8" fillId="9" borderId="13" xfId="2" applyNumberFormat="1" applyFont="1" applyFill="1" applyBorder="1" applyAlignment="1" applyProtection="1">
      <alignment vertical="center"/>
    </xf>
    <xf numFmtId="0" fontId="6" fillId="10" borderId="2" xfId="2" applyFont="1" applyFill="1" applyBorder="1" applyAlignment="1" applyProtection="1">
      <alignment horizontal="center" vertical="center" wrapText="1"/>
    </xf>
    <xf numFmtId="0" fontId="3" fillId="10" borderId="3" xfId="2" applyFont="1" applyFill="1" applyBorder="1" applyAlignment="1" applyProtection="1">
      <alignment horizontal="center" vertical="center"/>
    </xf>
    <xf numFmtId="3" fontId="8" fillId="10" borderId="5" xfId="2" applyNumberFormat="1" applyFont="1" applyFill="1" applyBorder="1" applyAlignment="1">
      <alignment vertical="center"/>
    </xf>
    <xf numFmtId="3" fontId="8" fillId="10" borderId="7" xfId="2" applyNumberFormat="1" applyFont="1" applyFill="1" applyBorder="1" applyAlignment="1">
      <alignment vertical="center"/>
    </xf>
    <xf numFmtId="3" fontId="8" fillId="10" borderId="2" xfId="2" applyNumberFormat="1" applyFont="1" applyFill="1" applyBorder="1" applyAlignment="1">
      <alignment vertical="center"/>
    </xf>
    <xf numFmtId="3" fontId="8" fillId="10" borderId="9" xfId="2" applyNumberFormat="1" applyFont="1" applyFill="1" applyBorder="1" applyAlignment="1">
      <alignment vertical="center"/>
    </xf>
    <xf numFmtId="3" fontId="8" fillId="10" borderId="11" xfId="2" applyNumberFormat="1" applyFont="1" applyFill="1" applyBorder="1" applyAlignment="1">
      <alignment vertical="center"/>
    </xf>
    <xf numFmtId="3" fontId="8" fillId="10" borderId="13" xfId="2" applyNumberFormat="1" applyFont="1" applyFill="1" applyBorder="1" applyAlignment="1" applyProtection="1">
      <alignment vertical="center"/>
    </xf>
    <xf numFmtId="3" fontId="8" fillId="10" borderId="7" xfId="4" applyNumberFormat="1" applyFont="1" applyFill="1" applyBorder="1" applyAlignment="1">
      <alignment vertical="center"/>
    </xf>
    <xf numFmtId="3" fontId="8" fillId="10" borderId="2" xfId="4" applyNumberFormat="1" applyFont="1" applyFill="1" applyBorder="1" applyAlignment="1">
      <alignment vertical="center"/>
    </xf>
    <xf numFmtId="164" fontId="6" fillId="10" borderId="10" xfId="2" applyNumberFormat="1" applyFont="1" applyFill="1" applyBorder="1" applyAlignment="1" applyProtection="1">
      <alignment vertical="center"/>
    </xf>
    <xf numFmtId="164" fontId="6" fillId="10" borderId="3" xfId="2" applyNumberFormat="1" applyFont="1" applyFill="1" applyBorder="1" applyAlignment="1" applyProtection="1">
      <alignment vertical="center"/>
    </xf>
    <xf numFmtId="3" fontId="8" fillId="10" borderId="5" xfId="4" applyNumberFormat="1" applyFont="1" applyFill="1" applyBorder="1" applyAlignment="1">
      <alignment vertical="center"/>
    </xf>
    <xf numFmtId="0" fontId="6" fillId="11" borderId="2" xfId="2" applyFont="1" applyFill="1" applyBorder="1" applyAlignment="1" applyProtection="1">
      <alignment horizontal="center" vertical="center" wrapText="1"/>
    </xf>
    <xf numFmtId="0" fontId="3" fillId="11" borderId="3" xfId="2" applyFont="1" applyFill="1" applyBorder="1" applyAlignment="1" applyProtection="1">
      <alignment horizontal="center" vertical="center"/>
    </xf>
    <xf numFmtId="3" fontId="8" fillId="11" borderId="5" xfId="2" applyNumberFormat="1" applyFont="1" applyFill="1" applyBorder="1" applyAlignment="1">
      <alignment vertical="center"/>
    </xf>
    <xf numFmtId="3" fontId="8" fillId="11" borderId="7" xfId="2" applyNumberFormat="1" applyFont="1" applyFill="1" applyBorder="1" applyAlignment="1">
      <alignment vertical="center"/>
    </xf>
    <xf numFmtId="3" fontId="8" fillId="11" borderId="2" xfId="2" applyNumberFormat="1" applyFont="1" applyFill="1" applyBorder="1" applyAlignment="1">
      <alignment vertical="center"/>
    </xf>
    <xf numFmtId="3" fontId="8" fillId="11" borderId="9" xfId="2" applyNumberFormat="1" applyFont="1" applyFill="1" applyBorder="1" applyAlignment="1">
      <alignment vertical="center"/>
    </xf>
    <xf numFmtId="3" fontId="8" fillId="11" borderId="11" xfId="2" applyNumberFormat="1" applyFont="1" applyFill="1" applyBorder="1" applyAlignment="1">
      <alignment vertical="center"/>
    </xf>
    <xf numFmtId="3" fontId="8" fillId="11" borderId="13" xfId="2" applyNumberFormat="1" applyFont="1" applyFill="1" applyBorder="1" applyAlignment="1" applyProtection="1">
      <alignment vertical="center"/>
    </xf>
    <xf numFmtId="3" fontId="8" fillId="11" borderId="7" xfId="4" applyNumberFormat="1" applyFont="1" applyFill="1" applyBorder="1" applyAlignment="1">
      <alignment vertical="center"/>
    </xf>
    <xf numFmtId="3" fontId="8" fillId="11" borderId="2" xfId="4" applyNumberFormat="1" applyFont="1" applyFill="1" applyBorder="1" applyAlignment="1">
      <alignment vertical="center"/>
    </xf>
    <xf numFmtId="164" fontId="6" fillId="11" borderId="10" xfId="2" applyNumberFormat="1" applyFont="1" applyFill="1" applyBorder="1" applyAlignment="1" applyProtection="1">
      <alignment vertical="center"/>
    </xf>
    <xf numFmtId="164" fontId="6" fillId="11" borderId="3" xfId="2" applyNumberFormat="1" applyFont="1" applyFill="1" applyBorder="1" applyAlignment="1" applyProtection="1">
      <alignment vertical="center"/>
    </xf>
    <xf numFmtId="0" fontId="6" fillId="12" borderId="2" xfId="2" applyFont="1" applyFill="1" applyBorder="1" applyAlignment="1" applyProtection="1">
      <alignment horizontal="center" vertical="center" wrapText="1"/>
    </xf>
    <xf numFmtId="0" fontId="3" fillId="12" borderId="3" xfId="2" applyFont="1" applyFill="1" applyBorder="1" applyAlignment="1" applyProtection="1">
      <alignment horizontal="center" vertical="center"/>
    </xf>
    <xf numFmtId="3" fontId="8" fillId="12" borderId="5" xfId="2" applyNumberFormat="1" applyFont="1" applyFill="1" applyBorder="1" applyAlignment="1">
      <alignment vertical="center"/>
    </xf>
    <xf numFmtId="3" fontId="8" fillId="12" borderId="7" xfId="2" applyNumberFormat="1" applyFont="1" applyFill="1" applyBorder="1" applyAlignment="1">
      <alignment vertical="center"/>
    </xf>
    <xf numFmtId="3" fontId="8" fillId="12" borderId="2" xfId="2" applyNumberFormat="1" applyFont="1" applyFill="1" applyBorder="1" applyAlignment="1">
      <alignment vertical="center"/>
    </xf>
    <xf numFmtId="3" fontId="8" fillId="12" borderId="9" xfId="2" applyNumberFormat="1" applyFont="1" applyFill="1" applyBorder="1" applyAlignment="1">
      <alignment vertical="center"/>
    </xf>
    <xf numFmtId="3" fontId="8" fillId="12" borderId="11" xfId="2" applyNumberFormat="1" applyFont="1" applyFill="1" applyBorder="1" applyAlignment="1">
      <alignment vertical="center"/>
    </xf>
    <xf numFmtId="3" fontId="8" fillId="12" borderId="13" xfId="2" applyNumberFormat="1" applyFont="1" applyFill="1" applyBorder="1" applyAlignment="1" applyProtection="1">
      <alignment vertical="center"/>
    </xf>
    <xf numFmtId="164" fontId="6" fillId="12" borderId="10" xfId="2" applyNumberFormat="1" applyFont="1" applyFill="1" applyBorder="1" applyAlignment="1" applyProtection="1">
      <alignment vertical="center"/>
    </xf>
    <xf numFmtId="164" fontId="6" fillId="12" borderId="3" xfId="2" applyNumberFormat="1" applyFont="1" applyFill="1" applyBorder="1" applyAlignment="1" applyProtection="1">
      <alignment vertical="center"/>
    </xf>
    <xf numFmtId="3" fontId="8" fillId="11" borderId="5" xfId="4" applyNumberFormat="1" applyFont="1" applyFill="1" applyBorder="1" applyAlignment="1">
      <alignment vertical="center"/>
    </xf>
    <xf numFmtId="0" fontId="3" fillId="3" borderId="40" xfId="2" applyFont="1" applyFill="1" applyBorder="1" applyAlignment="1" applyProtection="1">
      <alignment horizontal="center" vertical="center" wrapText="1"/>
    </xf>
    <xf numFmtId="3" fontId="10" fillId="0" borderId="41" xfId="2" applyNumberFormat="1" applyFont="1" applyBorder="1" applyAlignment="1" applyProtection="1">
      <alignment vertical="center"/>
    </xf>
    <xf numFmtId="3" fontId="10" fillId="0" borderId="42" xfId="2" applyNumberFormat="1" applyFont="1" applyBorder="1" applyAlignment="1" applyProtection="1">
      <alignment vertical="center"/>
    </xf>
    <xf numFmtId="3" fontId="10" fillId="0" borderId="43" xfId="2" applyNumberFormat="1" applyFont="1" applyBorder="1" applyAlignment="1" applyProtection="1">
      <alignment vertical="center"/>
    </xf>
    <xf numFmtId="3" fontId="8" fillId="0" borderId="44" xfId="2" applyNumberFormat="1" applyFont="1" applyBorder="1" applyAlignment="1">
      <alignment vertical="center"/>
    </xf>
    <xf numFmtId="3" fontId="8" fillId="0" borderId="43" xfId="2" applyNumberFormat="1" applyFont="1" applyBorder="1" applyAlignment="1">
      <alignment vertical="center"/>
    </xf>
    <xf numFmtId="3" fontId="10" fillId="0" borderId="45" xfId="2" applyNumberFormat="1" applyFont="1" applyBorder="1" applyAlignment="1" applyProtection="1">
      <alignment vertical="center"/>
    </xf>
    <xf numFmtId="164" fontId="6" fillId="12" borderId="6" xfId="2" applyNumberFormat="1" applyFont="1" applyFill="1" applyBorder="1" applyAlignment="1" applyProtection="1">
      <alignment vertical="center"/>
    </xf>
    <xf numFmtId="164" fontId="6" fillId="10" borderId="6" xfId="2" applyNumberFormat="1" applyFont="1" applyFill="1" applyBorder="1" applyAlignment="1" applyProtection="1">
      <alignment vertical="center"/>
    </xf>
    <xf numFmtId="164" fontId="6" fillId="11" borderId="6" xfId="2" applyNumberFormat="1" applyFont="1" applyFill="1" applyBorder="1" applyAlignment="1" applyProtection="1">
      <alignment vertical="center"/>
    </xf>
    <xf numFmtId="0" fontId="7" fillId="0" borderId="0" xfId="2" applyFont="1" applyBorder="1" applyAlignment="1" applyProtection="1">
      <alignment vertical="center"/>
    </xf>
    <xf numFmtId="165" fontId="6" fillId="13" borderId="6" xfId="1" applyNumberFormat="1" applyFont="1" applyFill="1" applyBorder="1" applyAlignment="1" applyProtection="1">
      <alignment vertical="center"/>
    </xf>
    <xf numFmtId="166" fontId="6" fillId="9" borderId="14" xfId="1" applyNumberFormat="1" applyFont="1" applyFill="1" applyBorder="1" applyAlignment="1" applyProtection="1">
      <alignment vertical="center"/>
    </xf>
    <xf numFmtId="166" fontId="6" fillId="9" borderId="14" xfId="2" applyNumberFormat="1" applyFont="1" applyFill="1" applyBorder="1" applyAlignment="1" applyProtection="1">
      <alignment vertical="center"/>
    </xf>
    <xf numFmtId="166" fontId="6" fillId="11" borderId="14" xfId="1" applyNumberFormat="1" applyFont="1" applyFill="1" applyBorder="1" applyAlignment="1" applyProtection="1">
      <alignment vertical="center"/>
    </xf>
    <xf numFmtId="166" fontId="6" fillId="8" borderId="14" xfId="1" applyNumberFormat="1" applyFont="1" applyFill="1" applyBorder="1" applyAlignment="1" applyProtection="1">
      <alignment vertical="center"/>
    </xf>
    <xf numFmtId="166" fontId="6" fillId="7" borderId="14" xfId="2" applyNumberFormat="1" applyFont="1" applyFill="1" applyBorder="1" applyAlignment="1" applyProtection="1">
      <alignment vertical="center"/>
    </xf>
    <xf numFmtId="166" fontId="6" fillId="7" borderId="14" xfId="1" applyNumberFormat="1" applyFont="1" applyFill="1" applyBorder="1" applyAlignment="1" applyProtection="1">
      <alignment vertical="center"/>
    </xf>
    <xf numFmtId="166" fontId="6" fillId="10" borderId="14" xfId="2" applyNumberFormat="1" applyFont="1" applyFill="1" applyBorder="1" applyAlignment="1" applyProtection="1">
      <alignment vertical="center"/>
    </xf>
    <xf numFmtId="166" fontId="6" fillId="10" borderId="14" xfId="1" applyNumberFormat="1" applyFont="1" applyFill="1" applyBorder="1" applyAlignment="1" applyProtection="1">
      <alignment vertical="center"/>
    </xf>
    <xf numFmtId="166" fontId="6" fillId="6" borderId="14" xfId="1" applyNumberFormat="1" applyFont="1" applyFill="1" applyBorder="1" applyAlignment="1" applyProtection="1">
      <alignment vertical="center"/>
    </xf>
    <xf numFmtId="166" fontId="6" fillId="4" borderId="14" xfId="2" applyNumberFormat="1" applyFont="1" applyFill="1" applyBorder="1" applyAlignment="1" applyProtection="1">
      <alignment vertical="center"/>
    </xf>
    <xf numFmtId="166" fontId="6" fillId="4" borderId="14" xfId="1" applyNumberFormat="1" applyFont="1" applyFill="1" applyBorder="1" applyAlignment="1" applyProtection="1">
      <alignment vertical="center"/>
    </xf>
    <xf numFmtId="166" fontId="6" fillId="5" borderId="14" xfId="2" applyNumberFormat="1" applyFont="1" applyFill="1" applyBorder="1" applyAlignment="1" applyProtection="1">
      <alignment vertical="center"/>
    </xf>
    <xf numFmtId="166" fontId="6" fillId="5" borderId="14" xfId="1" applyNumberFormat="1" applyFont="1" applyFill="1" applyBorder="1" applyAlignment="1" applyProtection="1">
      <alignment vertical="center"/>
    </xf>
    <xf numFmtId="166" fontId="6" fillId="12" borderId="14" xfId="2" applyNumberFormat="1" applyFont="1" applyFill="1" applyBorder="1" applyAlignment="1" applyProtection="1">
      <alignment vertical="center"/>
    </xf>
    <xf numFmtId="166" fontId="6" fillId="12" borderId="14" xfId="1" applyNumberFormat="1" applyFont="1" applyFill="1" applyBorder="1" applyAlignment="1" applyProtection="1">
      <alignment vertical="center"/>
    </xf>
    <xf numFmtId="0" fontId="4" fillId="0" borderId="0" xfId="2" applyFont="1" applyAlignment="1">
      <alignment horizontal="center" vertical="center"/>
    </xf>
    <xf numFmtId="165" fontId="6" fillId="13" borderId="22" xfId="1" applyNumberFormat="1" applyFont="1" applyFill="1" applyBorder="1" applyAlignment="1" applyProtection="1">
      <alignment horizontal="center" vertical="center"/>
    </xf>
    <xf numFmtId="10" fontId="6" fillId="13" borderId="22" xfId="1" applyNumberFormat="1" applyFont="1" applyFill="1" applyBorder="1" applyAlignment="1" applyProtection="1">
      <alignment horizontal="center" vertical="center"/>
    </xf>
    <xf numFmtId="165" fontId="6" fillId="13" borderId="23" xfId="1" applyNumberFormat="1" applyFont="1" applyFill="1" applyBorder="1" applyAlignment="1" applyProtection="1">
      <alignment horizontal="center" vertical="center"/>
    </xf>
    <xf numFmtId="165" fontId="6" fillId="0" borderId="22" xfId="1" applyNumberFormat="1" applyFont="1" applyBorder="1" applyAlignment="1" applyProtection="1">
      <alignment horizontal="center" vertical="center"/>
    </xf>
    <xf numFmtId="165" fontId="6" fillId="0" borderId="27" xfId="2" applyNumberFormat="1" applyFont="1" applyBorder="1" applyAlignment="1" applyProtection="1">
      <alignment horizontal="center" vertical="center"/>
    </xf>
    <xf numFmtId="3" fontId="3" fillId="0" borderId="0" xfId="2" applyNumberFormat="1" applyFont="1" applyBorder="1" applyAlignment="1" applyProtection="1">
      <alignment vertical="center"/>
    </xf>
    <xf numFmtId="0" fontId="4" fillId="13" borderId="0" xfId="2" applyFont="1" applyFill="1" applyAlignment="1">
      <alignment vertical="center"/>
    </xf>
    <xf numFmtId="3" fontId="3" fillId="13" borderId="16" xfId="2" applyNumberFormat="1" applyFont="1" applyFill="1" applyBorder="1" applyAlignment="1" applyProtection="1">
      <alignment vertical="center"/>
    </xf>
    <xf numFmtId="166" fontId="6" fillId="13" borderId="16" xfId="1" applyNumberFormat="1" applyFont="1" applyFill="1" applyBorder="1" applyAlignment="1" applyProtection="1">
      <alignment vertical="center"/>
    </xf>
    <xf numFmtId="166" fontId="6" fillId="13" borderId="16" xfId="2" applyNumberFormat="1" applyFont="1" applyFill="1" applyBorder="1" applyAlignment="1" applyProtection="1">
      <alignment vertical="center"/>
    </xf>
    <xf numFmtId="0" fontId="4" fillId="13" borderId="16" xfId="2" applyFont="1" applyFill="1" applyBorder="1" applyAlignment="1">
      <alignment vertical="center"/>
    </xf>
    <xf numFmtId="165" fontId="6" fillId="13" borderId="16" xfId="2" applyNumberFormat="1" applyFont="1" applyFill="1" applyBorder="1" applyAlignment="1" applyProtection="1">
      <alignment horizontal="center" vertical="center"/>
    </xf>
    <xf numFmtId="0" fontId="13" fillId="13" borderId="0" xfId="2" applyFont="1" applyFill="1" applyAlignment="1">
      <alignment vertical="center"/>
    </xf>
    <xf numFmtId="0" fontId="4" fillId="13" borderId="0" xfId="2" applyFont="1" applyFill="1" applyAlignment="1">
      <alignment horizontal="center" vertical="center"/>
    </xf>
    <xf numFmtId="0" fontId="7" fillId="9" borderId="20" xfId="2" applyFont="1" applyFill="1" applyBorder="1" applyAlignment="1" applyProtection="1">
      <alignment horizontal="center" vertical="center"/>
    </xf>
    <xf numFmtId="0" fontId="7" fillId="9" borderId="16" xfId="2" applyFont="1" applyFill="1" applyBorder="1" applyAlignment="1" applyProtection="1">
      <alignment horizontal="center" vertical="center"/>
    </xf>
    <xf numFmtId="0" fontId="7" fillId="9" borderId="37" xfId="2" applyFont="1" applyFill="1" applyBorder="1" applyAlignment="1" applyProtection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34" xfId="2" applyFont="1" applyBorder="1" applyAlignment="1">
      <alignment horizontal="center" vertical="center" wrapText="1"/>
    </xf>
    <xf numFmtId="49" fontId="5" fillId="7" borderId="5" xfId="2" applyNumberFormat="1" applyFont="1" applyFill="1" applyBorder="1" applyAlignment="1" applyProtection="1">
      <alignment horizontal="center" vertical="center"/>
    </xf>
    <xf numFmtId="49" fontId="5" fillId="7" borderId="6" xfId="2" applyNumberFormat="1" applyFont="1" applyFill="1" applyBorder="1" applyAlignment="1" applyProtection="1">
      <alignment horizontal="center" vertical="center"/>
    </xf>
    <xf numFmtId="49" fontId="12" fillId="3" borderId="20" xfId="2" applyNumberFormat="1" applyFont="1" applyFill="1" applyBorder="1" applyAlignment="1" applyProtection="1">
      <alignment horizontal="center" vertical="center"/>
    </xf>
    <xf numFmtId="49" fontId="12" fillId="3" borderId="21" xfId="2" applyNumberFormat="1" applyFont="1" applyFill="1" applyBorder="1" applyAlignment="1" applyProtection="1">
      <alignment horizontal="center" vertical="center"/>
    </xf>
    <xf numFmtId="49" fontId="3" fillId="3" borderId="16" xfId="2" applyNumberFormat="1" applyFont="1" applyFill="1" applyBorder="1" applyAlignment="1" applyProtection="1">
      <alignment horizontal="center" vertical="center" wrapText="1"/>
    </xf>
    <xf numFmtId="49" fontId="3" fillId="3" borderId="20" xfId="2" applyNumberFormat="1" applyFont="1" applyFill="1" applyBorder="1" applyAlignment="1" applyProtection="1">
      <alignment horizontal="center" vertical="center" wrapText="1"/>
    </xf>
    <xf numFmtId="49" fontId="3" fillId="3" borderId="21" xfId="2" applyNumberFormat="1" applyFont="1" applyFill="1" applyBorder="1" applyAlignment="1" applyProtection="1">
      <alignment horizontal="center" vertical="center" wrapText="1"/>
    </xf>
    <xf numFmtId="49" fontId="5" fillId="8" borderId="5" xfId="2" applyNumberFormat="1" applyFont="1" applyFill="1" applyBorder="1" applyAlignment="1" applyProtection="1">
      <alignment horizontal="center" vertical="center"/>
    </xf>
    <xf numFmtId="49" fontId="5" fillId="8" borderId="6" xfId="2" applyNumberFormat="1" applyFont="1" applyFill="1" applyBorder="1" applyAlignment="1" applyProtection="1">
      <alignment horizontal="center" vertical="center"/>
    </xf>
    <xf numFmtId="0" fontId="3" fillId="11" borderId="35" xfId="2" applyFont="1" applyFill="1" applyBorder="1" applyAlignment="1" applyProtection="1">
      <alignment horizontal="center" vertical="center"/>
    </xf>
    <xf numFmtId="0" fontId="3" fillId="11" borderId="34" xfId="2" applyFont="1" applyFill="1" applyBorder="1" applyAlignment="1" applyProtection="1">
      <alignment horizontal="center" vertical="center"/>
    </xf>
    <xf numFmtId="0" fontId="3" fillId="11" borderId="36" xfId="2" applyFont="1" applyFill="1" applyBorder="1" applyAlignment="1" applyProtection="1">
      <alignment horizontal="center" vertical="center"/>
    </xf>
    <xf numFmtId="0" fontId="3" fillId="9" borderId="35" xfId="2" applyFont="1" applyFill="1" applyBorder="1" applyAlignment="1" applyProtection="1">
      <alignment horizontal="center" vertical="center"/>
    </xf>
    <xf numFmtId="0" fontId="3" fillId="9" borderId="34" xfId="2" applyFont="1" applyFill="1" applyBorder="1" applyAlignment="1" applyProtection="1">
      <alignment horizontal="center" vertical="center"/>
    </xf>
    <xf numFmtId="0" fontId="3" fillId="9" borderId="38" xfId="2" applyFont="1" applyFill="1" applyBorder="1" applyAlignment="1" applyProtection="1">
      <alignment horizontal="center" vertical="center"/>
    </xf>
    <xf numFmtId="49" fontId="5" fillId="12" borderId="5" xfId="2" applyNumberFormat="1" applyFont="1" applyFill="1" applyBorder="1" applyAlignment="1" applyProtection="1">
      <alignment horizontal="center" vertical="center"/>
    </xf>
    <xf numFmtId="49" fontId="5" fillId="12" borderId="6" xfId="2" applyNumberFormat="1" applyFont="1" applyFill="1" applyBorder="1" applyAlignment="1" applyProtection="1">
      <alignment horizontal="center" vertical="center"/>
    </xf>
    <xf numFmtId="49" fontId="5" fillId="5" borderId="5" xfId="2" applyNumberFormat="1" applyFont="1" applyFill="1" applyBorder="1" applyAlignment="1" applyProtection="1">
      <alignment horizontal="center" vertical="center"/>
    </xf>
    <xf numFmtId="49" fontId="5" fillId="5" borderId="6" xfId="2" applyNumberFormat="1" applyFont="1" applyFill="1" applyBorder="1" applyAlignment="1" applyProtection="1">
      <alignment horizontal="center" vertical="center"/>
    </xf>
    <xf numFmtId="49" fontId="5" fillId="4" borderId="5" xfId="2" applyNumberFormat="1" applyFont="1" applyFill="1" applyBorder="1" applyAlignment="1" applyProtection="1">
      <alignment horizontal="center" vertical="center"/>
    </xf>
    <xf numFmtId="49" fontId="5" fillId="4" borderId="6" xfId="2" applyNumberFormat="1" applyFont="1" applyFill="1" applyBorder="1" applyAlignment="1" applyProtection="1">
      <alignment horizontal="center" vertical="center"/>
    </xf>
    <xf numFmtId="49" fontId="3" fillId="3" borderId="33" xfId="2" applyNumberFormat="1" applyFont="1" applyFill="1" applyBorder="1" applyAlignment="1" applyProtection="1">
      <alignment horizontal="center" vertical="center" wrapText="1"/>
    </xf>
    <xf numFmtId="49" fontId="3" fillId="3" borderId="39" xfId="2" applyNumberFormat="1" applyFont="1" applyFill="1" applyBorder="1" applyAlignment="1" applyProtection="1">
      <alignment horizontal="center" vertical="center" wrapText="1"/>
    </xf>
    <xf numFmtId="49" fontId="5" fillId="11" borderId="5" xfId="2" applyNumberFormat="1" applyFont="1" applyFill="1" applyBorder="1" applyAlignment="1" applyProtection="1">
      <alignment horizontal="center" vertical="center"/>
    </xf>
    <xf numFmtId="49" fontId="5" fillId="11" borderId="6" xfId="2" applyNumberFormat="1" applyFont="1" applyFill="1" applyBorder="1" applyAlignment="1" applyProtection="1">
      <alignment horizontal="center" vertical="center"/>
    </xf>
    <xf numFmtId="49" fontId="5" fillId="9" borderId="5" xfId="2" applyNumberFormat="1" applyFont="1" applyFill="1" applyBorder="1" applyAlignment="1" applyProtection="1">
      <alignment horizontal="center" vertical="center"/>
    </xf>
    <xf numFmtId="49" fontId="5" fillId="9" borderId="6" xfId="2" applyNumberFormat="1" applyFont="1" applyFill="1" applyBorder="1" applyAlignment="1" applyProtection="1">
      <alignment horizontal="center" vertical="center"/>
    </xf>
    <xf numFmtId="49" fontId="5" fillId="6" borderId="5" xfId="2" applyNumberFormat="1" applyFont="1" applyFill="1" applyBorder="1" applyAlignment="1" applyProtection="1">
      <alignment horizontal="center" vertical="center"/>
    </xf>
    <xf numFmtId="49" fontId="5" fillId="6" borderId="6" xfId="2" applyNumberFormat="1" applyFont="1" applyFill="1" applyBorder="1" applyAlignment="1" applyProtection="1">
      <alignment horizontal="center" vertical="center"/>
    </xf>
    <xf numFmtId="49" fontId="5" fillId="10" borderId="5" xfId="2" applyNumberFormat="1" applyFont="1" applyFill="1" applyBorder="1" applyAlignment="1" applyProtection="1">
      <alignment horizontal="center" vertical="center"/>
    </xf>
    <xf numFmtId="49" fontId="5" fillId="10" borderId="6" xfId="2" applyNumberFormat="1" applyFont="1" applyFill="1" applyBorder="1" applyAlignment="1" applyProtection="1">
      <alignment horizontal="center" vertical="center"/>
    </xf>
    <xf numFmtId="0" fontId="3" fillId="8" borderId="35" xfId="2" applyFont="1" applyFill="1" applyBorder="1" applyAlignment="1" applyProtection="1">
      <alignment horizontal="center" vertical="center"/>
    </xf>
    <xf numFmtId="0" fontId="3" fillId="8" borderId="34" xfId="2" applyFont="1" applyFill="1" applyBorder="1" applyAlignment="1" applyProtection="1">
      <alignment horizontal="center" vertical="center"/>
    </xf>
    <xf numFmtId="0" fontId="3" fillId="8" borderId="36" xfId="2" applyFont="1" applyFill="1" applyBorder="1" applyAlignment="1" applyProtection="1">
      <alignment horizontal="center" vertical="center"/>
    </xf>
    <xf numFmtId="0" fontId="3" fillId="12" borderId="35" xfId="2" applyFont="1" applyFill="1" applyBorder="1" applyAlignment="1" applyProtection="1">
      <alignment horizontal="center" vertical="center"/>
    </xf>
    <xf numFmtId="0" fontId="3" fillId="12" borderId="34" xfId="2" applyFont="1" applyFill="1" applyBorder="1" applyAlignment="1" applyProtection="1">
      <alignment horizontal="center" vertical="center"/>
    </xf>
    <xf numFmtId="0" fontId="3" fillId="12" borderId="36" xfId="2" applyFont="1" applyFill="1" applyBorder="1" applyAlignment="1" applyProtection="1">
      <alignment horizontal="center" vertical="center"/>
    </xf>
    <xf numFmtId="0" fontId="3" fillId="5" borderId="35" xfId="2" applyFont="1" applyFill="1" applyBorder="1" applyAlignment="1" applyProtection="1">
      <alignment horizontal="center" vertical="center"/>
    </xf>
    <xf numFmtId="0" fontId="3" fillId="5" borderId="34" xfId="2" applyFont="1" applyFill="1" applyBorder="1" applyAlignment="1" applyProtection="1">
      <alignment horizontal="center" vertical="center"/>
    </xf>
    <xf numFmtId="0" fontId="3" fillId="5" borderId="36" xfId="2" applyFont="1" applyFill="1" applyBorder="1" applyAlignment="1" applyProtection="1">
      <alignment horizontal="center" vertical="center"/>
    </xf>
    <xf numFmtId="0" fontId="3" fillId="4" borderId="35" xfId="2" applyFont="1" applyFill="1" applyBorder="1" applyAlignment="1" applyProtection="1">
      <alignment horizontal="center" vertical="center"/>
    </xf>
    <xf numFmtId="0" fontId="3" fillId="4" borderId="34" xfId="2" applyFont="1" applyFill="1" applyBorder="1" applyAlignment="1" applyProtection="1">
      <alignment horizontal="center" vertical="center"/>
    </xf>
    <xf numFmtId="0" fontId="3" fillId="4" borderId="36" xfId="2" applyFont="1" applyFill="1" applyBorder="1" applyAlignment="1" applyProtection="1">
      <alignment horizontal="center" vertical="center"/>
    </xf>
    <xf numFmtId="0" fontId="3" fillId="6" borderId="35" xfId="2" applyFont="1" applyFill="1" applyBorder="1" applyAlignment="1" applyProtection="1">
      <alignment horizontal="center" vertical="center"/>
    </xf>
    <xf numFmtId="0" fontId="3" fillId="6" borderId="34" xfId="2" applyFont="1" applyFill="1" applyBorder="1" applyAlignment="1" applyProtection="1">
      <alignment horizontal="center" vertical="center"/>
    </xf>
    <xf numFmtId="0" fontId="3" fillId="6" borderId="36" xfId="2" applyFont="1" applyFill="1" applyBorder="1" applyAlignment="1" applyProtection="1">
      <alignment horizontal="center" vertical="center"/>
    </xf>
    <xf numFmtId="0" fontId="3" fillId="10" borderId="35" xfId="2" applyFont="1" applyFill="1" applyBorder="1" applyAlignment="1" applyProtection="1">
      <alignment horizontal="center" vertical="center"/>
    </xf>
    <xf numFmtId="0" fontId="3" fillId="10" borderId="34" xfId="2" applyFont="1" applyFill="1" applyBorder="1" applyAlignment="1" applyProtection="1">
      <alignment horizontal="center" vertical="center"/>
    </xf>
    <xf numFmtId="0" fontId="3" fillId="10" borderId="36" xfId="2" applyFont="1" applyFill="1" applyBorder="1" applyAlignment="1" applyProtection="1">
      <alignment horizontal="center" vertical="center"/>
    </xf>
    <xf numFmtId="0" fontId="3" fillId="7" borderId="35" xfId="2" applyFont="1" applyFill="1" applyBorder="1" applyAlignment="1" applyProtection="1">
      <alignment horizontal="center" vertical="center"/>
    </xf>
    <xf numFmtId="0" fontId="3" fillId="7" borderId="34" xfId="2" applyFont="1" applyFill="1" applyBorder="1" applyAlignment="1" applyProtection="1">
      <alignment horizontal="center" vertical="center"/>
    </xf>
    <xf numFmtId="0" fontId="3" fillId="7" borderId="36" xfId="2" applyFont="1" applyFill="1" applyBorder="1" applyAlignment="1" applyProtection="1">
      <alignment horizontal="center" vertical="center"/>
    </xf>
    <xf numFmtId="0" fontId="7" fillId="12" borderId="20" xfId="2" applyFont="1" applyFill="1" applyBorder="1" applyAlignment="1" applyProtection="1">
      <alignment horizontal="center" vertical="center"/>
    </xf>
    <xf numFmtId="0" fontId="7" fillId="12" borderId="16" xfId="2" applyFont="1" applyFill="1" applyBorder="1" applyAlignment="1" applyProtection="1">
      <alignment horizontal="center" vertical="center"/>
    </xf>
    <xf numFmtId="0" fontId="7" fillId="12" borderId="21" xfId="2" applyFont="1" applyFill="1" applyBorder="1" applyAlignment="1" applyProtection="1">
      <alignment horizontal="center" vertical="center"/>
    </xf>
    <xf numFmtId="0" fontId="8" fillId="4" borderId="20" xfId="2" applyFont="1" applyFill="1" applyBorder="1" applyAlignment="1" applyProtection="1">
      <alignment horizontal="center" vertical="center"/>
    </xf>
    <xf numFmtId="0" fontId="8" fillId="4" borderId="16" xfId="2" applyFont="1" applyFill="1" applyBorder="1" applyAlignment="1" applyProtection="1">
      <alignment horizontal="center" vertical="center"/>
    </xf>
    <xf numFmtId="0" fontId="8" fillId="4" borderId="21" xfId="2" applyFont="1" applyFill="1" applyBorder="1" applyAlignment="1" applyProtection="1">
      <alignment horizontal="center" vertical="center"/>
    </xf>
    <xf numFmtId="0" fontId="7" fillId="5" borderId="20" xfId="2" applyFont="1" applyFill="1" applyBorder="1" applyAlignment="1" applyProtection="1">
      <alignment horizontal="center" vertical="center"/>
    </xf>
    <xf numFmtId="0" fontId="7" fillId="5" borderId="16" xfId="2" applyFont="1" applyFill="1" applyBorder="1" applyAlignment="1" applyProtection="1">
      <alignment horizontal="center" vertical="center"/>
    </xf>
    <xf numFmtId="0" fontId="7" fillId="5" borderId="21" xfId="2" applyFont="1" applyFill="1" applyBorder="1" applyAlignment="1" applyProtection="1">
      <alignment horizontal="center" vertical="center"/>
    </xf>
    <xf numFmtId="0" fontId="7" fillId="6" borderId="20" xfId="2" applyFont="1" applyFill="1" applyBorder="1" applyAlignment="1" applyProtection="1">
      <alignment horizontal="center" vertical="center"/>
    </xf>
    <xf numFmtId="0" fontId="7" fillId="6" borderId="16" xfId="2" applyFont="1" applyFill="1" applyBorder="1" applyAlignment="1" applyProtection="1">
      <alignment horizontal="center" vertical="center"/>
    </xf>
    <xf numFmtId="0" fontId="7" fillId="6" borderId="21" xfId="2" applyFont="1" applyFill="1" applyBorder="1" applyAlignment="1" applyProtection="1">
      <alignment horizontal="center" vertical="center"/>
    </xf>
    <xf numFmtId="0" fontId="7" fillId="10" borderId="20" xfId="2" applyFont="1" applyFill="1" applyBorder="1" applyAlignment="1" applyProtection="1">
      <alignment horizontal="center" vertical="center"/>
    </xf>
    <xf numFmtId="0" fontId="7" fillId="10" borderId="16" xfId="2" applyFont="1" applyFill="1" applyBorder="1" applyAlignment="1" applyProtection="1">
      <alignment horizontal="center" vertical="center"/>
    </xf>
    <xf numFmtId="0" fontId="7" fillId="10" borderId="21" xfId="2" applyFont="1" applyFill="1" applyBorder="1" applyAlignment="1" applyProtection="1">
      <alignment horizontal="center" vertical="center"/>
    </xf>
    <xf numFmtId="0" fontId="7" fillId="7" borderId="20" xfId="2" applyFont="1" applyFill="1" applyBorder="1" applyAlignment="1" applyProtection="1">
      <alignment horizontal="center" vertical="center"/>
    </xf>
    <xf numFmtId="0" fontId="7" fillId="7" borderId="16" xfId="2" applyFont="1" applyFill="1" applyBorder="1" applyAlignment="1" applyProtection="1">
      <alignment horizontal="center" vertical="center"/>
    </xf>
    <xf numFmtId="0" fontId="7" fillId="7" borderId="21" xfId="2" applyFont="1" applyFill="1" applyBorder="1" applyAlignment="1" applyProtection="1">
      <alignment horizontal="center" vertical="center"/>
    </xf>
    <xf numFmtId="0" fontId="7" fillId="8" borderId="20" xfId="2" applyFont="1" applyFill="1" applyBorder="1" applyAlignment="1" applyProtection="1">
      <alignment horizontal="center" vertical="center"/>
    </xf>
    <xf numFmtId="0" fontId="7" fillId="8" borderId="16" xfId="2" applyFont="1" applyFill="1" applyBorder="1" applyAlignment="1" applyProtection="1">
      <alignment horizontal="center" vertical="center"/>
    </xf>
    <xf numFmtId="0" fontId="7" fillId="8" borderId="21" xfId="2" applyFont="1" applyFill="1" applyBorder="1" applyAlignment="1" applyProtection="1">
      <alignment horizontal="center" vertical="center"/>
    </xf>
    <xf numFmtId="0" fontId="7" fillId="11" borderId="20" xfId="2" applyFont="1" applyFill="1" applyBorder="1" applyAlignment="1" applyProtection="1">
      <alignment horizontal="center" vertical="center"/>
    </xf>
    <xf numFmtId="0" fontId="7" fillId="11" borderId="16" xfId="2" applyFont="1" applyFill="1" applyBorder="1" applyAlignment="1" applyProtection="1">
      <alignment horizontal="center" vertical="center"/>
    </xf>
    <xf numFmtId="0" fontId="7" fillId="11" borderId="21" xfId="2" applyFont="1" applyFill="1" applyBorder="1" applyAlignment="1" applyProtection="1">
      <alignment horizontal="center" vertical="center"/>
    </xf>
    <xf numFmtId="165" fontId="6" fillId="13" borderId="6" xfId="1" applyNumberFormat="1" applyFont="1" applyFill="1" applyBorder="1" applyAlignment="1" applyProtection="1">
      <alignment horizontal="center" vertical="center"/>
    </xf>
    <xf numFmtId="165" fontId="6" fillId="13" borderId="3" xfId="1" applyNumberFormat="1" applyFont="1" applyFill="1" applyBorder="1" applyAlignment="1" applyProtection="1">
      <alignment horizontal="center" vertical="center"/>
    </xf>
    <xf numFmtId="165" fontId="6" fillId="0" borderId="6" xfId="1" applyNumberFormat="1" applyFont="1" applyBorder="1" applyAlignment="1" applyProtection="1">
      <alignment horizontal="center" vertical="center"/>
    </xf>
    <xf numFmtId="165" fontId="6" fillId="0" borderId="14" xfId="2" applyNumberFormat="1" applyFont="1" applyBorder="1" applyAlignment="1" applyProtection="1">
      <alignment horizontal="center" vertical="center"/>
    </xf>
    <xf numFmtId="3" fontId="8" fillId="12" borderId="7" xfId="2" applyNumberFormat="1" applyFont="1" applyFill="1" applyBorder="1" applyAlignment="1">
      <alignment horizontal="right" vertical="center"/>
    </xf>
    <xf numFmtId="0" fontId="7" fillId="2" borderId="47" xfId="2" applyFont="1" applyFill="1" applyBorder="1" applyAlignment="1" applyProtection="1">
      <alignment horizontal="center" vertical="center"/>
    </xf>
    <xf numFmtId="0" fontId="3" fillId="2" borderId="46" xfId="2" applyFont="1" applyFill="1" applyBorder="1" applyAlignment="1" applyProtection="1">
      <alignment horizontal="center" vertical="center"/>
    </xf>
    <xf numFmtId="10" fontId="6" fillId="13" borderId="6" xfId="1" applyNumberFormat="1" applyFont="1" applyFill="1" applyBorder="1" applyAlignment="1" applyProtection="1">
      <alignment horizontal="center" vertical="center"/>
    </xf>
  </cellXfs>
  <cellStyles count="5">
    <cellStyle name="Normální" xfId="0" builtinId="0"/>
    <cellStyle name="normální_Nezaměstnanost na Jablunkovsku 1999" xfId="3"/>
    <cellStyle name="normální_Nezaměstnanost na Jablunkovsku 2001" xfId="2"/>
    <cellStyle name="normální_od012001" xfId="4"/>
    <cellStyle name="Procenta" xfId="1" builtinId="5"/>
  </cellStyles>
  <dxfs count="0"/>
  <tableStyles count="0" defaultTableStyle="TableStyleMedium9" defaultPivotStyle="PivotStyleLight16"/>
  <colors>
    <mruColors>
      <color rgb="FFFF9999"/>
      <color rgb="FFF5C8F8"/>
      <color rgb="FF00FF99"/>
      <color rgb="FFCB35A0"/>
      <color rgb="FF3672F8"/>
      <color rgb="FFFFE6E5"/>
      <color rgb="FFF1E5B1"/>
      <color rgb="FFFFCCFF"/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'2013'!$A$7</c:f>
              <c:strCache>
                <c:ptCount val="1"/>
                <c:pt idx="0">
                  <c:v>Jablunkov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('2013'!$C$7,'2013'!$G$7,'2013'!$K$7,'2013'!$O$7,'2013'!$S$7,'2013'!$W$7,'2013'!$AA$7,'2013'!$AE$7,'2013'!$AI$7)</c:f>
              <c:numCache>
                <c:formatCode># ##0,0</c:formatCode>
                <c:ptCount val="9"/>
                <c:pt idx="0">
                  <c:v>25.907990314769975</c:v>
                </c:pt>
                <c:pt idx="1">
                  <c:v>16.26311541565779</c:v>
                </c:pt>
                <c:pt idx="2">
                  <c:v>17.998385794995965</c:v>
                </c:pt>
                <c:pt idx="3">
                  <c:v>15.899919289749798</c:v>
                </c:pt>
                <c:pt idx="4">
                  <c:v>1.7756255044390639</c:v>
                </c:pt>
                <c:pt idx="5">
                  <c:v>1.5334947538337369</c:v>
                </c:pt>
                <c:pt idx="6">
                  <c:v>3.9548022598870061</c:v>
                </c:pt>
                <c:pt idx="7">
                  <c:v>7.183212267958031</c:v>
                </c:pt>
                <c:pt idx="8">
                  <c:v>9.4834543987086359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8771456"/>
        <c:axId val="198772992"/>
      </c:barChart>
      <c:catAx>
        <c:axId val="19877145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198772992"/>
        <c:crosses val="autoZero"/>
        <c:auto val="1"/>
        <c:lblAlgn val="ctr"/>
        <c:lblOffset val="100"/>
        <c:noMultiLvlLbl val="0"/>
      </c:catAx>
      <c:valAx>
        <c:axId val="198772992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198771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'2013'!$A$16</c:f>
              <c:strCache>
                <c:ptCount val="1"/>
                <c:pt idx="0">
                  <c:v>Milíkov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('2013'!$C$16,'2013'!$G$16,'2013'!$K$16,'2013'!$O$16,'2013'!$S$16,'2013'!$W$16,'2013'!$AA$16,'2013'!$AE$16,'2013'!$AI$16)</c:f>
              <c:numCache>
                <c:formatCode># ##0,0</c:formatCode>
                <c:ptCount val="9"/>
                <c:pt idx="0">
                  <c:v>30.744336569579289</c:v>
                </c:pt>
                <c:pt idx="1">
                  <c:v>7.6051779935275077</c:v>
                </c:pt>
                <c:pt idx="2">
                  <c:v>22.330097087378643</c:v>
                </c:pt>
                <c:pt idx="3">
                  <c:v>15.53398058252427</c:v>
                </c:pt>
                <c:pt idx="4">
                  <c:v>3.0744336569579289</c:v>
                </c:pt>
                <c:pt idx="5">
                  <c:v>2.4271844660194173</c:v>
                </c:pt>
                <c:pt idx="6">
                  <c:v>4.0453074433656955</c:v>
                </c:pt>
                <c:pt idx="7">
                  <c:v>6.3106796116504853</c:v>
                </c:pt>
                <c:pt idx="8">
                  <c:v>7.9288025889967635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5438336"/>
        <c:axId val="205444224"/>
      </c:barChart>
      <c:catAx>
        <c:axId val="20543833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205444224"/>
        <c:crosses val="autoZero"/>
        <c:auto val="1"/>
        <c:lblAlgn val="ctr"/>
        <c:lblOffset val="100"/>
        <c:noMultiLvlLbl val="0"/>
      </c:catAx>
      <c:valAx>
        <c:axId val="205444224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205438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'2013'!$A$22</c:f>
              <c:strCache>
                <c:ptCount val="1"/>
                <c:pt idx="0">
                  <c:v>Písečná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('2013'!$C$22,'2013'!$G$22,'2013'!$K$22,'2013'!$O$22,'2013'!$S$22,'2013'!$W$22,'2013'!$AA$22,'2013'!$AE$22,'2013'!$AI$22)</c:f>
              <c:numCache>
                <c:formatCode># ##0,0</c:formatCode>
                <c:ptCount val="9"/>
                <c:pt idx="0">
                  <c:v>27.160493827160494</c:v>
                </c:pt>
                <c:pt idx="1">
                  <c:v>8.2304526748971192</c:v>
                </c:pt>
                <c:pt idx="2">
                  <c:v>23.045267489711936</c:v>
                </c:pt>
                <c:pt idx="3">
                  <c:v>17.283950617283949</c:v>
                </c:pt>
                <c:pt idx="4">
                  <c:v>1.0288065843621399</c:v>
                </c:pt>
                <c:pt idx="5">
                  <c:v>2.263374485596708</c:v>
                </c:pt>
                <c:pt idx="6">
                  <c:v>3.2921810699588478</c:v>
                </c:pt>
                <c:pt idx="7">
                  <c:v>10.08230452674897</c:v>
                </c:pt>
                <c:pt idx="8">
                  <c:v>7.6131687242798352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5480320"/>
        <c:axId val="205481856"/>
      </c:barChart>
      <c:catAx>
        <c:axId val="205480320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205481856"/>
        <c:crosses val="autoZero"/>
        <c:auto val="1"/>
        <c:lblAlgn val="ctr"/>
        <c:lblOffset val="100"/>
        <c:noMultiLvlLbl val="0"/>
      </c:catAx>
      <c:valAx>
        <c:axId val="205481856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205480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'2013'!$A$21</c:f>
              <c:strCache>
                <c:ptCount val="1"/>
                <c:pt idx="0">
                  <c:v>Dolní Lomná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('2013'!$C$21,'2013'!$G$21,'2013'!$K$21,'2013'!$O$21,'2013'!$S$21,'2013'!$W$21,'2013'!$AA$21,'2013'!$AE$21,'2013'!$AI$21)</c:f>
              <c:numCache>
                <c:formatCode># ##0,0</c:formatCode>
                <c:ptCount val="9"/>
                <c:pt idx="0">
                  <c:v>24.146981627296586</c:v>
                </c:pt>
                <c:pt idx="1">
                  <c:v>11.548556430446194</c:v>
                </c:pt>
                <c:pt idx="2">
                  <c:v>2.0997375328083989</c:v>
                </c:pt>
                <c:pt idx="3">
                  <c:v>15.223097112860891</c:v>
                </c:pt>
                <c:pt idx="4">
                  <c:v>1.5748031496062991</c:v>
                </c:pt>
                <c:pt idx="5">
                  <c:v>1.3123359580052494</c:v>
                </c:pt>
                <c:pt idx="6">
                  <c:v>2.0997375328083989</c:v>
                </c:pt>
                <c:pt idx="7">
                  <c:v>9.1863517060367457</c:v>
                </c:pt>
                <c:pt idx="8">
                  <c:v>14.173228346456693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5718656"/>
        <c:axId val="205720192"/>
      </c:barChart>
      <c:catAx>
        <c:axId val="20571865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205720192"/>
        <c:crosses val="autoZero"/>
        <c:auto val="1"/>
        <c:lblAlgn val="ctr"/>
        <c:lblOffset val="100"/>
        <c:noMultiLvlLbl val="0"/>
      </c:catAx>
      <c:valAx>
        <c:axId val="205720192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2057186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'2013'!$A$26</c:f>
              <c:strCache>
                <c:ptCount val="1"/>
                <c:pt idx="0">
                  <c:v>Bocanovice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('2013'!$C$26,'2013'!$G$26,'2013'!$K$26,'2013'!$O$26,'2013'!$S$26,'2013'!$W$26,'2013'!$AA$26,'2013'!$AE$26,'2013'!$AI$26)</c:f>
              <c:numCache>
                <c:formatCode># ##0,0</c:formatCode>
                <c:ptCount val="9"/>
                <c:pt idx="0">
                  <c:v>24.761904761904763</c:v>
                </c:pt>
                <c:pt idx="1">
                  <c:v>10.476190476190476</c:v>
                </c:pt>
                <c:pt idx="2">
                  <c:v>26.190476190476193</c:v>
                </c:pt>
                <c:pt idx="3">
                  <c:v>14.761904761904763</c:v>
                </c:pt>
                <c:pt idx="4">
                  <c:v>1.9047619047619049</c:v>
                </c:pt>
                <c:pt idx="5">
                  <c:v>2.3809523809523809</c:v>
                </c:pt>
                <c:pt idx="6">
                  <c:v>6.1904761904761907</c:v>
                </c:pt>
                <c:pt idx="7">
                  <c:v>7.6190476190476195</c:v>
                </c:pt>
                <c:pt idx="8">
                  <c:v>5.7142857142857144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5768576"/>
        <c:axId val="205770112"/>
      </c:barChart>
      <c:catAx>
        <c:axId val="20576857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205770112"/>
        <c:crosses val="autoZero"/>
        <c:auto val="1"/>
        <c:lblAlgn val="ctr"/>
        <c:lblOffset val="100"/>
        <c:noMultiLvlLbl val="0"/>
      </c:catAx>
      <c:valAx>
        <c:axId val="205770112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2057685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'2013'!$A$27</c:f>
              <c:strCache>
                <c:ptCount val="1"/>
                <c:pt idx="0">
                  <c:v>Košařiska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('2013'!$C$27,'2013'!$G$27,'2013'!$K$27,'2013'!$O$27,'2013'!$S$27,'2013'!$W$27,'2013'!$AA$27,'2013'!$AE$27,'2013'!$AI$27)</c:f>
              <c:numCache>
                <c:formatCode># ##0,0</c:formatCode>
                <c:ptCount val="9"/>
                <c:pt idx="0">
                  <c:v>24.858757062146893</c:v>
                </c:pt>
                <c:pt idx="1">
                  <c:v>15.819209039548024</c:v>
                </c:pt>
                <c:pt idx="2">
                  <c:v>16.949152542372879</c:v>
                </c:pt>
                <c:pt idx="3">
                  <c:v>18.64406779661017</c:v>
                </c:pt>
                <c:pt idx="4">
                  <c:v>2.2598870056497176</c:v>
                </c:pt>
                <c:pt idx="5">
                  <c:v>1.1299435028248588</c:v>
                </c:pt>
                <c:pt idx="6">
                  <c:v>0.56497175141242939</c:v>
                </c:pt>
                <c:pt idx="7">
                  <c:v>12.429378531073446</c:v>
                </c:pt>
                <c:pt idx="8">
                  <c:v>7.3446327683615822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6129408"/>
        <c:axId val="206135296"/>
      </c:barChart>
      <c:catAx>
        <c:axId val="206129408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206135296"/>
        <c:crosses val="autoZero"/>
        <c:auto val="1"/>
        <c:lblAlgn val="ctr"/>
        <c:lblOffset val="100"/>
        <c:noMultiLvlLbl val="0"/>
      </c:catAx>
      <c:valAx>
        <c:axId val="206135296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206129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'2013'!$A$25</c:f>
              <c:strCache>
                <c:ptCount val="1"/>
                <c:pt idx="0">
                  <c:v>Horní Lomná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('2013'!$C$25,'2013'!$G$25,'2013'!$K$25,'2013'!$O$25,'2013'!$S$25,'2013'!$W$25,'2013'!$AA$25,'2013'!$AE$25,'2013'!$AI$25)</c:f>
              <c:numCache>
                <c:formatCode># ##0,0</c:formatCode>
                <c:ptCount val="9"/>
                <c:pt idx="0">
                  <c:v>23.776223776223777</c:v>
                </c:pt>
                <c:pt idx="1">
                  <c:v>9.0909090909090917</c:v>
                </c:pt>
                <c:pt idx="2">
                  <c:v>27.27272727272727</c:v>
                </c:pt>
                <c:pt idx="3">
                  <c:v>13.286713286713287</c:v>
                </c:pt>
                <c:pt idx="4">
                  <c:v>0</c:v>
                </c:pt>
                <c:pt idx="5">
                  <c:v>4.895104895104895</c:v>
                </c:pt>
                <c:pt idx="6">
                  <c:v>0.69930069930069927</c:v>
                </c:pt>
                <c:pt idx="7">
                  <c:v>5.5944055944055942</c:v>
                </c:pt>
                <c:pt idx="8">
                  <c:v>15.384615384615385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6175232"/>
        <c:axId val="207561472"/>
      </c:barChart>
      <c:catAx>
        <c:axId val="206175232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207561472"/>
        <c:crosses val="autoZero"/>
        <c:auto val="1"/>
        <c:lblAlgn val="ctr"/>
        <c:lblOffset val="100"/>
        <c:noMultiLvlLbl val="0"/>
      </c:catAx>
      <c:valAx>
        <c:axId val="207561472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206175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'2013'!$A$28</c:f>
              <c:strCache>
                <c:ptCount val="1"/>
                <c:pt idx="0">
                  <c:v>Hrčava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('2013'!$C$28,'2013'!$G$28,'2013'!$K$28,'2013'!$O$28,'2013'!$S$28,'2013'!$W$28,'2013'!$AA$28,'2013'!$AE$28,'2013'!$AI$28)</c:f>
              <c:numCache>
                <c:formatCode># ##0,0</c:formatCode>
                <c:ptCount val="9"/>
                <c:pt idx="0">
                  <c:v>27.500000000000004</c:v>
                </c:pt>
                <c:pt idx="1">
                  <c:v>5</c:v>
                </c:pt>
                <c:pt idx="2">
                  <c:v>28.333333333333332</c:v>
                </c:pt>
                <c:pt idx="3">
                  <c:v>27.500000000000004</c:v>
                </c:pt>
                <c:pt idx="4">
                  <c:v>0.83333333333333337</c:v>
                </c:pt>
                <c:pt idx="5">
                  <c:v>1.6666666666666667</c:v>
                </c:pt>
                <c:pt idx="6">
                  <c:v>1.6666666666666667</c:v>
                </c:pt>
                <c:pt idx="7">
                  <c:v>5</c:v>
                </c:pt>
                <c:pt idx="8">
                  <c:v>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7589376"/>
        <c:axId val="207590912"/>
      </c:barChart>
      <c:catAx>
        <c:axId val="207589376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207590912"/>
        <c:crosses val="autoZero"/>
        <c:auto val="1"/>
        <c:lblAlgn val="ctr"/>
        <c:lblOffset val="100"/>
        <c:noMultiLvlLbl val="0"/>
      </c:catAx>
      <c:valAx>
        <c:axId val="207590912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spPr>
          <a:ln>
            <a:noFill/>
          </a:ln>
        </c:spPr>
        <c:crossAx val="207589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35475000503"/>
          <c:y val="3.75276179518854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83712372955536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'2013'!$A$7</c:f>
              <c:strCache>
                <c:ptCount val="1"/>
                <c:pt idx="0">
                  <c:v>Jablunkov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24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('2013'!$E$7,'2013'!$I$7)</c:f>
              <c:numCache>
                <c:formatCode># ##0,0</c:formatCode>
                <c:ptCount val="2"/>
                <c:pt idx="0">
                  <c:v>61.822871883061048</c:v>
                </c:pt>
                <c:pt idx="1">
                  <c:v>38.177128116938952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05107328"/>
        <c:axId val="305108864"/>
      </c:barChart>
      <c:catAx>
        <c:axId val="305107328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0" vert="horz"/>
          <a:lstStyle/>
          <a:p>
            <a:pPr>
              <a:defRPr sz="1100" b="1"/>
            </a:pPr>
            <a:endParaRPr lang="cs-CZ"/>
          </a:p>
        </c:txPr>
        <c:crossAx val="305108864"/>
        <c:crosses val="autoZero"/>
        <c:auto val="1"/>
        <c:lblAlgn val="ctr"/>
        <c:lblOffset val="100"/>
        <c:noMultiLvlLbl val="0"/>
      </c:catAx>
      <c:valAx>
        <c:axId val="305108864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3051073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54439574181"/>
          <c:y val="4.23151694133515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851486383939762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'2013'!$A$8</c:f>
              <c:strCache>
                <c:ptCount val="1"/>
                <c:pt idx="0">
                  <c:v>Bystřice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24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('2013'!$E$8,'2013'!$I$8)</c:f>
              <c:numCache>
                <c:formatCode># ##0,0</c:formatCode>
                <c:ptCount val="2"/>
                <c:pt idx="0">
                  <c:v>66.83501683501683</c:v>
                </c:pt>
                <c:pt idx="1">
                  <c:v>33.164983164983163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05124480"/>
        <c:axId val="305126016"/>
      </c:barChart>
      <c:catAx>
        <c:axId val="305124480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0" vert="horz"/>
          <a:lstStyle/>
          <a:p>
            <a:pPr>
              <a:defRPr sz="1100" b="1"/>
            </a:pPr>
            <a:endParaRPr lang="cs-CZ"/>
          </a:p>
        </c:txPr>
        <c:crossAx val="305126016"/>
        <c:crosses val="autoZero"/>
        <c:auto val="1"/>
        <c:lblAlgn val="ctr"/>
        <c:lblOffset val="100"/>
        <c:noMultiLvlLbl val="0"/>
      </c:catAx>
      <c:valAx>
        <c:axId val="305126016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3051244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57732518609"/>
          <c:y val="4.71027208748176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846698832478296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'2013'!$A$10</c:f>
              <c:strCache>
                <c:ptCount val="1"/>
                <c:pt idx="0">
                  <c:v>Vendryně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24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('2013'!$E$10,'2013'!$I$10)</c:f>
              <c:numCache>
                <c:formatCode># ##0,0</c:formatCode>
                <c:ptCount val="2"/>
                <c:pt idx="0">
                  <c:v>63.806706114398423</c:v>
                </c:pt>
                <c:pt idx="1">
                  <c:v>36.193293885601577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05284992"/>
        <c:axId val="305286528"/>
      </c:barChart>
      <c:catAx>
        <c:axId val="305284992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0" vert="horz"/>
          <a:lstStyle/>
          <a:p>
            <a:pPr>
              <a:defRPr sz="1100" b="1"/>
            </a:pPr>
            <a:endParaRPr lang="cs-CZ"/>
          </a:p>
        </c:txPr>
        <c:crossAx val="305286528"/>
        <c:crosses val="autoZero"/>
        <c:auto val="1"/>
        <c:lblAlgn val="ctr"/>
        <c:lblOffset val="100"/>
        <c:noMultiLvlLbl val="0"/>
      </c:catAx>
      <c:valAx>
        <c:axId val="305286528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305284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'2013'!$A$8</c:f>
              <c:strCache>
                <c:ptCount val="1"/>
                <c:pt idx="0">
                  <c:v>Bystřice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('2013'!$C$8,'2013'!$G$8,'2013'!$K$8,'2013'!$O$8,'2013'!$S$8,'2013'!$W$8,'2013'!$AA$8,'2013'!$AE$8,'2013'!$AI$8)</c:f>
              <c:numCache>
                <c:formatCode># ##0,0</c:formatCode>
                <c:ptCount val="9"/>
                <c:pt idx="0">
                  <c:v>31.359300476947539</c:v>
                </c:pt>
                <c:pt idx="1">
                  <c:v>14.268680445151032</c:v>
                </c:pt>
                <c:pt idx="2">
                  <c:v>17.806041335453099</c:v>
                </c:pt>
                <c:pt idx="3">
                  <c:v>15.858505564387917</c:v>
                </c:pt>
                <c:pt idx="4">
                  <c:v>2.3052464228934819</c:v>
                </c:pt>
                <c:pt idx="5">
                  <c:v>2.4642289348171702</c:v>
                </c:pt>
                <c:pt idx="6">
                  <c:v>3.5373608903020668</c:v>
                </c:pt>
                <c:pt idx="7">
                  <c:v>5.8823529411764701</c:v>
                </c:pt>
                <c:pt idx="8">
                  <c:v>6.5182829888712241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98821376"/>
        <c:axId val="198822912"/>
      </c:barChart>
      <c:catAx>
        <c:axId val="19882137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198822912"/>
        <c:crosses val="autoZero"/>
        <c:auto val="1"/>
        <c:lblAlgn val="ctr"/>
        <c:lblOffset val="100"/>
        <c:noMultiLvlLbl val="0"/>
      </c:catAx>
      <c:valAx>
        <c:axId val="198822912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198821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129560350319128"/>
          <c:y val="3.75276179518854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851486383939762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'2013'!$A$9</c:f>
              <c:strCache>
                <c:ptCount val="1"/>
                <c:pt idx="0">
                  <c:v>Mosty u Jablunkova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24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('2013'!$E$9,'2013'!$I$9)</c:f>
              <c:numCache>
                <c:formatCode># ##0,0</c:formatCode>
                <c:ptCount val="2"/>
                <c:pt idx="0">
                  <c:v>62.445685909373061</c:v>
                </c:pt>
                <c:pt idx="1">
                  <c:v>37.554314090626939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06190976"/>
        <c:axId val="306209152"/>
      </c:barChart>
      <c:catAx>
        <c:axId val="30619097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0" vert="horz"/>
          <a:lstStyle/>
          <a:p>
            <a:pPr>
              <a:defRPr sz="1100" b="1"/>
            </a:pPr>
            <a:endParaRPr lang="cs-CZ"/>
          </a:p>
        </c:txPr>
        <c:crossAx val="306209152"/>
        <c:crosses val="autoZero"/>
        <c:auto val="1"/>
        <c:lblAlgn val="ctr"/>
        <c:lblOffset val="100"/>
        <c:noMultiLvlLbl val="0"/>
      </c:catAx>
      <c:valAx>
        <c:axId val="306209152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306190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35475000503"/>
          <c:y val="4.23151694133515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846698832478296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'2013'!$A$11</c:f>
              <c:strCache>
                <c:ptCount val="1"/>
                <c:pt idx="0">
                  <c:v>Návsí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24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('2013'!$E$11,'2013'!$I$11)</c:f>
              <c:numCache>
                <c:formatCode># ##0,0</c:formatCode>
                <c:ptCount val="2"/>
                <c:pt idx="0">
                  <c:v>67.947923124612515</c:v>
                </c:pt>
                <c:pt idx="1">
                  <c:v>32.052076875387478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06224512"/>
        <c:axId val="307102848"/>
      </c:barChart>
      <c:catAx>
        <c:axId val="306224512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0" vert="horz"/>
          <a:lstStyle/>
          <a:p>
            <a:pPr>
              <a:defRPr sz="1100" b="1"/>
            </a:pPr>
            <a:endParaRPr lang="cs-CZ"/>
          </a:p>
        </c:txPr>
        <c:crossAx val="307102848"/>
        <c:crosses val="autoZero"/>
        <c:auto val="1"/>
        <c:lblAlgn val="ctr"/>
        <c:lblOffset val="100"/>
        <c:noMultiLvlLbl val="0"/>
      </c:catAx>
      <c:valAx>
        <c:axId val="307102848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306224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9139542301"/>
          <c:y val="4.23151694133515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84191128101683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'2013'!$A$12</c:f>
              <c:strCache>
                <c:ptCount val="1"/>
                <c:pt idx="0">
                  <c:v>Nýdek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24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('2013'!$E$12,'2013'!$I$12)</c:f>
              <c:numCache>
                <c:formatCode># ##0,0</c:formatCode>
                <c:ptCount val="2"/>
                <c:pt idx="0">
                  <c:v>73.196986006458559</c:v>
                </c:pt>
                <c:pt idx="1">
                  <c:v>26.803013993541441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07126656"/>
        <c:axId val="307128192"/>
      </c:barChart>
      <c:catAx>
        <c:axId val="30712665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0" vert="horz"/>
          <a:lstStyle/>
          <a:p>
            <a:pPr>
              <a:defRPr sz="1100" b="1"/>
            </a:pPr>
            <a:endParaRPr lang="cs-CZ"/>
          </a:p>
        </c:txPr>
        <c:crossAx val="307128192"/>
        <c:crosses val="autoZero"/>
        <c:auto val="1"/>
        <c:lblAlgn val="ctr"/>
        <c:lblOffset val="100"/>
        <c:noMultiLvlLbl val="0"/>
      </c:catAx>
      <c:valAx>
        <c:axId val="307128192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3071266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57732518609"/>
          <c:y val="5.18902723362836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84191128101683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'2013'!$A$13</c:f>
              <c:strCache>
                <c:ptCount val="1"/>
                <c:pt idx="0">
                  <c:v>Hrádek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24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('2013'!$E$13,'2013'!$I$13)</c:f>
              <c:numCache>
                <c:formatCode># ##0,0</c:formatCode>
                <c:ptCount val="2"/>
                <c:pt idx="0">
                  <c:v>65.888456549935142</c:v>
                </c:pt>
                <c:pt idx="1">
                  <c:v>34.11154345006485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07565696"/>
        <c:axId val="307567232"/>
      </c:barChart>
      <c:catAx>
        <c:axId val="30756569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0" vert="horz"/>
          <a:lstStyle/>
          <a:p>
            <a:pPr>
              <a:defRPr sz="1100" b="1"/>
            </a:pPr>
            <a:endParaRPr lang="cs-CZ"/>
          </a:p>
        </c:txPr>
        <c:crossAx val="307567232"/>
        <c:crosses val="autoZero"/>
        <c:auto val="1"/>
        <c:lblAlgn val="ctr"/>
        <c:lblOffset val="100"/>
        <c:noMultiLvlLbl val="0"/>
      </c:catAx>
      <c:valAx>
        <c:axId val="307567232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307565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820845955252893"/>
          <c:y val="4.23151694133515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83712372955536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'2013'!$A$14</c:f>
              <c:strCache>
                <c:ptCount val="1"/>
                <c:pt idx="0">
                  <c:v>Písek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24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('2013'!$E$14,'2013'!$I$14)</c:f>
              <c:numCache>
                <c:formatCode># ##0,0</c:formatCode>
                <c:ptCount val="2"/>
                <c:pt idx="0">
                  <c:v>67.335243553008596</c:v>
                </c:pt>
                <c:pt idx="1">
                  <c:v>32.664756446991404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07603328"/>
        <c:axId val="307604864"/>
      </c:barChart>
      <c:catAx>
        <c:axId val="307603328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1100" b="1"/>
            </a:pPr>
            <a:endParaRPr lang="cs-CZ"/>
          </a:p>
        </c:txPr>
        <c:crossAx val="307604864"/>
        <c:crosses val="autoZero"/>
        <c:auto val="1"/>
        <c:lblAlgn val="ctr"/>
        <c:lblOffset val="100"/>
        <c:noMultiLvlLbl val="0"/>
      </c:catAx>
      <c:valAx>
        <c:axId val="307604864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3076033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35475000503"/>
          <c:y val="3.75276179518854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817973523709500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'2013'!$A$17</c:f>
              <c:strCache>
                <c:ptCount val="1"/>
                <c:pt idx="0">
                  <c:v>Bukovec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24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('2013'!$E$17,'2013'!$I$17)</c:f>
              <c:numCache>
                <c:formatCode># ##0,0</c:formatCode>
                <c:ptCount val="2"/>
                <c:pt idx="0">
                  <c:v>59.463986599664985</c:v>
                </c:pt>
                <c:pt idx="1">
                  <c:v>40.536013400335008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08890240"/>
        <c:axId val="308908416"/>
      </c:barChart>
      <c:catAx>
        <c:axId val="308890240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0" vert="horz"/>
          <a:lstStyle/>
          <a:p>
            <a:pPr>
              <a:defRPr sz="1100" b="1"/>
            </a:pPr>
            <a:endParaRPr lang="cs-CZ"/>
          </a:p>
        </c:txPr>
        <c:crossAx val="308908416"/>
        <c:crosses val="autoZero"/>
        <c:auto val="1"/>
        <c:lblAlgn val="ctr"/>
        <c:lblOffset val="100"/>
        <c:noMultiLvlLbl val="0"/>
      </c:catAx>
      <c:valAx>
        <c:axId val="308908416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3088902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54439574181"/>
          <c:y val="3.75276179518854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832336178093898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'2013'!$A$16</c:f>
              <c:strCache>
                <c:ptCount val="1"/>
                <c:pt idx="0">
                  <c:v>Milíkov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24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('2013'!$E$16,'2013'!$I$16)</c:f>
              <c:numCache>
                <c:formatCode># ##0,0</c:formatCode>
                <c:ptCount val="2"/>
                <c:pt idx="0">
                  <c:v>71.071428571428569</c:v>
                </c:pt>
                <c:pt idx="1">
                  <c:v>28.928571428571431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08919680"/>
        <c:axId val="308925568"/>
      </c:barChart>
      <c:catAx>
        <c:axId val="308919680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0" vert="horz"/>
          <a:lstStyle/>
          <a:p>
            <a:pPr>
              <a:defRPr sz="1100" b="1"/>
            </a:pPr>
            <a:endParaRPr lang="cs-CZ"/>
          </a:p>
        </c:txPr>
        <c:crossAx val="308925568"/>
        <c:crosses val="autoZero"/>
        <c:auto val="1"/>
        <c:lblAlgn val="ctr"/>
        <c:lblOffset val="100"/>
        <c:noMultiLvlLbl val="0"/>
      </c:catAx>
      <c:valAx>
        <c:axId val="308925568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3089196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57732518609"/>
          <c:y val="5.18902723362836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832336178093898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'2013'!$A$22</c:f>
              <c:strCache>
                <c:ptCount val="1"/>
                <c:pt idx="0">
                  <c:v>Písečná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24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('2013'!$E$22,'2013'!$I$22)</c:f>
              <c:numCache>
                <c:formatCode># ##0,0</c:formatCode>
                <c:ptCount val="2"/>
                <c:pt idx="0">
                  <c:v>64.563106796116514</c:v>
                </c:pt>
                <c:pt idx="1">
                  <c:v>35.436893203883493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09379456"/>
        <c:axId val="309380992"/>
      </c:barChart>
      <c:catAx>
        <c:axId val="30937945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0" vert="horz"/>
          <a:lstStyle/>
          <a:p>
            <a:pPr>
              <a:defRPr sz="1100" b="1"/>
            </a:pPr>
            <a:endParaRPr lang="cs-CZ"/>
          </a:p>
        </c:txPr>
        <c:crossAx val="309380992"/>
        <c:crosses val="autoZero"/>
        <c:auto val="1"/>
        <c:lblAlgn val="ctr"/>
        <c:lblOffset val="100"/>
        <c:noMultiLvlLbl val="0"/>
      </c:catAx>
      <c:valAx>
        <c:axId val="309380992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309379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241688662156667"/>
          <c:y val="4.71027208748176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846698832478296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'2013'!$A$21</c:f>
              <c:strCache>
                <c:ptCount val="1"/>
                <c:pt idx="0">
                  <c:v>Dolní Lomná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24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('2013'!$E$21,'2013'!$I$21)</c:f>
              <c:numCache>
                <c:formatCode># ##0,0</c:formatCode>
                <c:ptCount val="2"/>
                <c:pt idx="0">
                  <c:v>64.010989010989007</c:v>
                </c:pt>
                <c:pt idx="1">
                  <c:v>35.989010989010985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10125696"/>
        <c:axId val="310127232"/>
      </c:barChart>
      <c:catAx>
        <c:axId val="31012569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0" vert="horz"/>
          <a:lstStyle/>
          <a:p>
            <a:pPr>
              <a:defRPr sz="1100" b="1"/>
            </a:pPr>
            <a:endParaRPr lang="cs-CZ"/>
          </a:p>
        </c:txPr>
        <c:crossAx val="310127232"/>
        <c:crosses val="autoZero"/>
        <c:auto val="1"/>
        <c:lblAlgn val="ctr"/>
        <c:lblOffset val="100"/>
        <c:noMultiLvlLbl val="0"/>
      </c:catAx>
      <c:valAx>
        <c:axId val="310127232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310125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35475000503"/>
          <c:y val="4.23151694133515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832336178093898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'2013'!$A$26</c:f>
              <c:strCache>
                <c:ptCount val="1"/>
                <c:pt idx="0">
                  <c:v>Bocanovice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24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('2013'!$E$26,'2013'!$I$26)</c:f>
              <c:numCache>
                <c:formatCode># ##0,0</c:formatCode>
                <c:ptCount val="2"/>
                <c:pt idx="0">
                  <c:v>54.395604395604394</c:v>
                </c:pt>
                <c:pt idx="1">
                  <c:v>45.604395604395606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10171520"/>
        <c:axId val="310173056"/>
      </c:barChart>
      <c:catAx>
        <c:axId val="310171520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0" vert="horz"/>
          <a:lstStyle/>
          <a:p>
            <a:pPr>
              <a:defRPr sz="1100" b="1"/>
            </a:pPr>
            <a:endParaRPr lang="cs-CZ"/>
          </a:p>
        </c:txPr>
        <c:crossAx val="310173056"/>
        <c:crosses val="autoZero"/>
        <c:auto val="1"/>
        <c:lblAlgn val="ctr"/>
        <c:lblOffset val="100"/>
        <c:noMultiLvlLbl val="0"/>
      </c:catAx>
      <c:valAx>
        <c:axId val="310173056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310171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'2013'!$A$10</c:f>
              <c:strCache>
                <c:ptCount val="1"/>
                <c:pt idx="0">
                  <c:v>Vendryně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('2013'!$C$10,'2013'!$G$10,'2013'!$K$10,'2013'!$O$10,'2013'!$S$10,'2013'!$W$10,'2013'!$AA$10,'2013'!$AE$10,'2013'!$AI$10)</c:f>
              <c:numCache>
                <c:formatCode># ##0,0</c:formatCode>
                <c:ptCount val="9"/>
                <c:pt idx="0">
                  <c:v>26.453357368183866</c:v>
                </c:pt>
                <c:pt idx="1">
                  <c:v>14.105452906714735</c:v>
                </c:pt>
                <c:pt idx="2">
                  <c:v>16.944569625957641</c:v>
                </c:pt>
                <c:pt idx="3">
                  <c:v>18.026137899954936</c:v>
                </c:pt>
                <c:pt idx="4">
                  <c:v>1.8026137899954935</c:v>
                </c:pt>
                <c:pt idx="5">
                  <c:v>3.2897701667417754</c:v>
                </c:pt>
                <c:pt idx="6">
                  <c:v>4.2812077512392976</c:v>
                </c:pt>
                <c:pt idx="7">
                  <c:v>6.3542136097341144</c:v>
                </c:pt>
                <c:pt idx="8">
                  <c:v>8.7426768814781433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0562944"/>
        <c:axId val="200572928"/>
      </c:barChart>
      <c:catAx>
        <c:axId val="200562944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200572928"/>
        <c:crosses val="autoZero"/>
        <c:auto val="1"/>
        <c:lblAlgn val="ctr"/>
        <c:lblOffset val="100"/>
        <c:noMultiLvlLbl val="0"/>
      </c:catAx>
      <c:valAx>
        <c:axId val="200572928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2005629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3925550026661437"/>
          <c:y val="4.23151694133515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832336178093898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'2013'!$A$27</c:f>
              <c:strCache>
                <c:ptCount val="1"/>
                <c:pt idx="0">
                  <c:v>Košařiska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24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('2013'!$E$27,'2013'!$I$27)</c:f>
              <c:numCache>
                <c:formatCode># ##0,0</c:formatCode>
                <c:ptCount val="2"/>
                <c:pt idx="0">
                  <c:v>58.125000000000007</c:v>
                </c:pt>
                <c:pt idx="1">
                  <c:v>41.875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10320128"/>
        <c:axId val="310338304"/>
      </c:barChart>
      <c:catAx>
        <c:axId val="310320128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0" vert="horz"/>
          <a:lstStyle/>
          <a:p>
            <a:pPr>
              <a:defRPr sz="1100" b="1"/>
            </a:pPr>
            <a:endParaRPr lang="cs-CZ"/>
          </a:p>
        </c:txPr>
        <c:crossAx val="310338304"/>
        <c:crosses val="autoZero"/>
        <c:auto val="1"/>
        <c:lblAlgn val="ctr"/>
        <c:lblOffset val="100"/>
        <c:noMultiLvlLbl val="0"/>
      </c:catAx>
      <c:valAx>
        <c:axId val="310338304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3103201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0291009050326039"/>
          <c:y val="4.23151694133515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832336178093898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'2013'!$A$25</c:f>
              <c:strCache>
                <c:ptCount val="1"/>
                <c:pt idx="0">
                  <c:v>Horní Lomná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24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('2013'!$E$25,'2013'!$I$25)</c:f>
              <c:numCache>
                <c:formatCode># ##0,0</c:formatCode>
                <c:ptCount val="2"/>
                <c:pt idx="0">
                  <c:v>71.111111111111114</c:v>
                </c:pt>
                <c:pt idx="1">
                  <c:v>28.888888888888886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11627776"/>
        <c:axId val="311629312"/>
      </c:barChart>
      <c:catAx>
        <c:axId val="31162777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0" vert="horz"/>
          <a:lstStyle/>
          <a:p>
            <a:pPr>
              <a:defRPr sz="1100" b="1"/>
            </a:pPr>
            <a:endParaRPr lang="cs-CZ"/>
          </a:p>
        </c:txPr>
        <c:crossAx val="311629312"/>
        <c:crosses val="autoZero"/>
        <c:auto val="1"/>
        <c:lblAlgn val="ctr"/>
        <c:lblOffset val="100"/>
        <c:noMultiLvlLbl val="0"/>
      </c:catAx>
      <c:valAx>
        <c:axId val="311629312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311627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39225906622"/>
          <c:y val="3.75276179518854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84191128101683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'2013'!$A$28</c:f>
              <c:strCache>
                <c:ptCount val="1"/>
                <c:pt idx="0">
                  <c:v>Hrčava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24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('2013'!$E$28,'2013'!$I$28)</c:f>
              <c:numCache>
                <c:formatCode># ##0,0</c:formatCode>
                <c:ptCount val="2"/>
                <c:pt idx="0">
                  <c:v>75.438596491228068</c:v>
                </c:pt>
                <c:pt idx="1">
                  <c:v>24.561403508771928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11669504"/>
        <c:axId val="311671040"/>
      </c:barChart>
      <c:catAx>
        <c:axId val="311669504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1100" b="1"/>
            </a:pPr>
            <a:endParaRPr lang="cs-CZ"/>
          </a:p>
        </c:txPr>
        <c:crossAx val="311671040"/>
        <c:crosses val="autoZero"/>
        <c:auto val="1"/>
        <c:lblAlgn val="ctr"/>
        <c:lblOffset val="100"/>
        <c:noMultiLvlLbl val="0"/>
      </c:catAx>
      <c:valAx>
        <c:axId val="311671040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spPr>
          <a:ln>
            <a:noFill/>
          </a:ln>
        </c:spPr>
        <c:crossAx val="3116695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'2013'!$A$9</c:f>
              <c:strCache>
                <c:ptCount val="1"/>
                <c:pt idx="0">
                  <c:v>Mosty u Jablunkova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('2013'!$C$9,'2013'!$G$9,'2013'!$K$9,'2013'!$O$9,'2013'!$S$9,'2013'!$W$9,'2013'!$AA$9,'2013'!$AE$9,'2013'!$AI$9)</c:f>
              <c:numCache>
                <c:formatCode># ##0,0</c:formatCode>
                <c:ptCount val="9"/>
                <c:pt idx="0">
                  <c:v>28.817451205510906</c:v>
                </c:pt>
                <c:pt idx="1">
                  <c:v>13.260619977037887</c:v>
                </c:pt>
                <c:pt idx="2">
                  <c:v>18.943742824339839</c:v>
                </c:pt>
                <c:pt idx="3">
                  <c:v>13.375430539609646</c:v>
                </c:pt>
                <c:pt idx="4">
                  <c:v>2.4684270952927667</c:v>
                </c:pt>
                <c:pt idx="5">
                  <c:v>2.5832376578645238</c:v>
                </c:pt>
                <c:pt idx="6">
                  <c:v>2.5832376578645238</c:v>
                </c:pt>
                <c:pt idx="7">
                  <c:v>8.9552238805970141</c:v>
                </c:pt>
                <c:pt idx="8">
                  <c:v>9.0126291618828933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0596480"/>
        <c:axId val="200602368"/>
      </c:barChart>
      <c:catAx>
        <c:axId val="200596480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200602368"/>
        <c:crosses val="autoZero"/>
        <c:auto val="1"/>
        <c:lblAlgn val="ctr"/>
        <c:lblOffset val="100"/>
        <c:noMultiLvlLbl val="0"/>
      </c:catAx>
      <c:valAx>
        <c:axId val="200602368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2005964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'2013'!$A$11</c:f>
              <c:strCache>
                <c:ptCount val="1"/>
                <c:pt idx="0">
                  <c:v>Návsí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('2013'!$C$11,'2013'!$G$11,'2013'!$K$11,'2013'!$O$11,'2013'!$S$11,'2013'!$W$11,'2013'!$AA$11,'2013'!$AE$11,'2013'!$AI$11)</c:f>
              <c:numCache>
                <c:formatCode># ##0,0</c:formatCode>
                <c:ptCount val="9"/>
                <c:pt idx="0">
                  <c:v>28.986332574031891</c:v>
                </c:pt>
                <c:pt idx="1">
                  <c:v>11.047835990888382</c:v>
                </c:pt>
                <c:pt idx="2">
                  <c:v>19.134396355353076</c:v>
                </c:pt>
                <c:pt idx="3">
                  <c:v>18.56492027334852</c:v>
                </c:pt>
                <c:pt idx="4">
                  <c:v>1.3667425968109339</c:v>
                </c:pt>
                <c:pt idx="5">
                  <c:v>2.7334851936218678</c:v>
                </c:pt>
                <c:pt idx="6">
                  <c:v>3.416856492027335</c:v>
                </c:pt>
                <c:pt idx="7">
                  <c:v>7.3462414578587696</c:v>
                </c:pt>
                <c:pt idx="8">
                  <c:v>7.403189066059225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0644096"/>
        <c:axId val="200645632"/>
      </c:barChart>
      <c:catAx>
        <c:axId val="20064409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200645632"/>
        <c:crosses val="autoZero"/>
        <c:auto val="1"/>
        <c:lblAlgn val="ctr"/>
        <c:lblOffset val="100"/>
        <c:noMultiLvlLbl val="0"/>
      </c:catAx>
      <c:valAx>
        <c:axId val="200645632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2006440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'2013'!$A$12</c:f>
              <c:strCache>
                <c:ptCount val="1"/>
                <c:pt idx="0">
                  <c:v>Nýdek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('2013'!$C$12,'2013'!$G$12,'2013'!$K$12,'2013'!$O$12,'2013'!$S$12,'2013'!$W$12,'2013'!$AA$12,'2013'!$AE$12,'2013'!$AI$12)</c:f>
              <c:numCache>
                <c:formatCode># ##0,0</c:formatCode>
                <c:ptCount val="9"/>
                <c:pt idx="0">
                  <c:v>32.020725388601036</c:v>
                </c:pt>
                <c:pt idx="1">
                  <c:v>11.295336787564766</c:v>
                </c:pt>
                <c:pt idx="2">
                  <c:v>19.067357512953368</c:v>
                </c:pt>
                <c:pt idx="3">
                  <c:v>18.341968911917096</c:v>
                </c:pt>
                <c:pt idx="4">
                  <c:v>2.5906735751295336</c:v>
                </c:pt>
                <c:pt idx="5">
                  <c:v>3.730569948186528</c:v>
                </c:pt>
                <c:pt idx="6">
                  <c:v>4.5595854922279795</c:v>
                </c:pt>
                <c:pt idx="7">
                  <c:v>3.5233160621761654</c:v>
                </c:pt>
                <c:pt idx="8">
                  <c:v>4.8704663212435229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4814976"/>
        <c:axId val="204816768"/>
      </c:barChart>
      <c:catAx>
        <c:axId val="20481497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204816768"/>
        <c:crosses val="autoZero"/>
        <c:auto val="1"/>
        <c:lblAlgn val="ctr"/>
        <c:lblOffset val="100"/>
        <c:noMultiLvlLbl val="0"/>
      </c:catAx>
      <c:valAx>
        <c:axId val="204816768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204814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'2013'!$A$13</c:f>
              <c:strCache>
                <c:ptCount val="1"/>
                <c:pt idx="0">
                  <c:v>Hrádek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('2013'!$C$13,'2013'!$G$13,'2013'!$K$13,'2013'!$O$13,'2013'!$S$13,'2013'!$W$13,'2013'!$AA$13,'2013'!$AE$13,'2013'!$AI$13)</c:f>
              <c:numCache>
                <c:formatCode># ##0,0</c:formatCode>
                <c:ptCount val="9"/>
                <c:pt idx="0">
                  <c:v>28.38479809976247</c:v>
                </c:pt>
                <c:pt idx="1">
                  <c:v>11.995249406175772</c:v>
                </c:pt>
                <c:pt idx="2">
                  <c:v>20.427553444180521</c:v>
                </c:pt>
                <c:pt idx="3">
                  <c:v>17.220902612826603</c:v>
                </c:pt>
                <c:pt idx="4">
                  <c:v>2.4940617577197148</c:v>
                </c:pt>
                <c:pt idx="5">
                  <c:v>3.3254156769596199</c:v>
                </c:pt>
                <c:pt idx="6">
                  <c:v>3.3254156769596199</c:v>
                </c:pt>
                <c:pt idx="7">
                  <c:v>7.7197149643705458</c:v>
                </c:pt>
                <c:pt idx="8">
                  <c:v>5.1068883610451303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4864512"/>
        <c:axId val="204735232"/>
      </c:barChart>
      <c:catAx>
        <c:axId val="204864512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204735232"/>
        <c:crosses val="autoZero"/>
        <c:auto val="1"/>
        <c:lblAlgn val="ctr"/>
        <c:lblOffset val="100"/>
        <c:noMultiLvlLbl val="0"/>
      </c:catAx>
      <c:valAx>
        <c:axId val="204735232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204864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'2013'!$A$14</c:f>
              <c:strCache>
                <c:ptCount val="1"/>
                <c:pt idx="0">
                  <c:v>Písek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('2013'!$C$14,'2013'!$G$14,'2013'!$K$14,'2013'!$O$14,'2013'!$S$14,'2013'!$W$14,'2013'!$AA$14,'2013'!$AE$14,'2013'!$AI$14)</c:f>
              <c:numCache>
                <c:formatCode># ##0,0</c:formatCode>
                <c:ptCount val="9"/>
                <c:pt idx="0">
                  <c:v>25.371287128712872</c:v>
                </c:pt>
                <c:pt idx="1">
                  <c:v>9.282178217821782</c:v>
                </c:pt>
                <c:pt idx="2">
                  <c:v>19.059405940594061</c:v>
                </c:pt>
                <c:pt idx="3">
                  <c:v>19.801980198019802</c:v>
                </c:pt>
                <c:pt idx="4">
                  <c:v>1.3613861386138615</c:v>
                </c:pt>
                <c:pt idx="5">
                  <c:v>3.8366336633663365</c:v>
                </c:pt>
                <c:pt idx="6">
                  <c:v>2.9702970297029703</c:v>
                </c:pt>
                <c:pt idx="7">
                  <c:v>7.9207920792079207</c:v>
                </c:pt>
                <c:pt idx="8">
                  <c:v>10.396039603960396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4769152"/>
        <c:axId val="204770688"/>
      </c:barChart>
      <c:catAx>
        <c:axId val="204769152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204770688"/>
        <c:crosses val="autoZero"/>
        <c:auto val="1"/>
        <c:lblAlgn val="ctr"/>
        <c:lblOffset val="100"/>
        <c:noMultiLvlLbl val="0"/>
      </c:catAx>
      <c:valAx>
        <c:axId val="204770688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204769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'2013'!$A$17</c:f>
              <c:strCache>
                <c:ptCount val="1"/>
                <c:pt idx="0">
                  <c:v>Bukovec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('2013'!$C$17,'2013'!$G$17,'2013'!$K$17,'2013'!$O$17,'2013'!$S$17,'2013'!$W$17,'2013'!$AA$17,'2013'!$AE$17,'2013'!$AI$17)</c:f>
              <c:numCache>
                <c:formatCode># ##0,0</c:formatCode>
                <c:ptCount val="9"/>
                <c:pt idx="0">
                  <c:v>25.271317829457363</c:v>
                </c:pt>
                <c:pt idx="1">
                  <c:v>12.248062015503876</c:v>
                </c:pt>
                <c:pt idx="2">
                  <c:v>20.930232558139537</c:v>
                </c:pt>
                <c:pt idx="3">
                  <c:v>13.798449612403102</c:v>
                </c:pt>
                <c:pt idx="4">
                  <c:v>0.93023255813953487</c:v>
                </c:pt>
                <c:pt idx="5">
                  <c:v>2.4806201550387597</c:v>
                </c:pt>
                <c:pt idx="6">
                  <c:v>5.2713178294573639</c:v>
                </c:pt>
                <c:pt idx="7">
                  <c:v>5.4263565891472867</c:v>
                </c:pt>
                <c:pt idx="8">
                  <c:v>13.643410852713178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5396608"/>
        <c:axId val="205406592"/>
      </c:barChart>
      <c:catAx>
        <c:axId val="205396608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205406592"/>
        <c:crosses val="autoZero"/>
        <c:auto val="1"/>
        <c:lblAlgn val="ctr"/>
        <c:lblOffset val="100"/>
        <c:noMultiLvlLbl val="0"/>
      </c:catAx>
      <c:valAx>
        <c:axId val="205406592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205396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13" Type="http://schemas.openxmlformats.org/officeDocument/2006/relationships/chart" Target="../charts/chart29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2" Type="http://schemas.openxmlformats.org/officeDocument/2006/relationships/chart" Target="../charts/chart18.xml"/><Relationship Id="rId16" Type="http://schemas.openxmlformats.org/officeDocument/2006/relationships/chart" Target="../charts/chart32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5" Type="http://schemas.openxmlformats.org/officeDocument/2006/relationships/chart" Target="../charts/chart3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Relationship Id="rId14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38100</xdr:rowOff>
    </xdr:from>
    <xdr:to>
      <xdr:col>0</xdr:col>
      <xdr:colOff>876300</xdr:colOff>
      <xdr:row>4</xdr:row>
      <xdr:rowOff>104775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52425"/>
          <a:ext cx="64770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4761</xdr:colOff>
      <xdr:row>0</xdr:row>
      <xdr:rowOff>14287</xdr:rowOff>
    </xdr:from>
    <xdr:to>
      <xdr:col>1</xdr:col>
      <xdr:colOff>27214</xdr:colOff>
      <xdr:row>0</xdr:row>
      <xdr:rowOff>2667000</xdr:rowOff>
    </xdr:to>
    <xdr:graphicFrame macro="">
      <xdr:nvGraphicFramePr>
        <xdr:cNvPr id="2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</xdr:col>
      <xdr:colOff>3357563</xdr:colOff>
      <xdr:row>0</xdr:row>
      <xdr:rowOff>2652713</xdr:rowOff>
    </xdr:to>
    <xdr:graphicFrame macro="">
      <xdr:nvGraphicFramePr>
        <xdr:cNvPr id="16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11906</xdr:colOff>
      <xdr:row>0</xdr:row>
      <xdr:rowOff>0</xdr:rowOff>
    </xdr:from>
    <xdr:to>
      <xdr:col>3</xdr:col>
      <xdr:colOff>22453</xdr:colOff>
      <xdr:row>0</xdr:row>
      <xdr:rowOff>2652713</xdr:rowOff>
    </xdr:to>
    <xdr:graphicFrame macro="">
      <xdr:nvGraphicFramePr>
        <xdr:cNvPr id="17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</xdr:colOff>
      <xdr:row>0</xdr:row>
      <xdr:rowOff>0</xdr:rowOff>
    </xdr:from>
    <xdr:to>
      <xdr:col>4</xdr:col>
      <xdr:colOff>0</xdr:colOff>
      <xdr:row>0</xdr:row>
      <xdr:rowOff>2652713</xdr:rowOff>
    </xdr:to>
    <xdr:graphicFrame macro="">
      <xdr:nvGraphicFramePr>
        <xdr:cNvPr id="18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1</xdr:col>
      <xdr:colOff>22453</xdr:colOff>
      <xdr:row>1</xdr:row>
      <xdr:rowOff>2652713</xdr:rowOff>
    </xdr:to>
    <xdr:graphicFrame macro="">
      <xdr:nvGraphicFramePr>
        <xdr:cNvPr id="19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</xdr:colOff>
      <xdr:row>1</xdr:row>
      <xdr:rowOff>0</xdr:rowOff>
    </xdr:from>
    <xdr:to>
      <xdr:col>1</xdr:col>
      <xdr:colOff>3333750</xdr:colOff>
      <xdr:row>1</xdr:row>
      <xdr:rowOff>2652713</xdr:rowOff>
    </xdr:to>
    <xdr:graphicFrame macro="">
      <xdr:nvGraphicFramePr>
        <xdr:cNvPr id="20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11906</xdr:colOff>
      <xdr:row>1</xdr:row>
      <xdr:rowOff>0</xdr:rowOff>
    </xdr:from>
    <xdr:to>
      <xdr:col>3</xdr:col>
      <xdr:colOff>22453</xdr:colOff>
      <xdr:row>1</xdr:row>
      <xdr:rowOff>2652713</xdr:rowOff>
    </xdr:to>
    <xdr:graphicFrame macro="">
      <xdr:nvGraphicFramePr>
        <xdr:cNvPr id="21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0</xdr:colOff>
      <xdr:row>1</xdr:row>
      <xdr:rowOff>0</xdr:rowOff>
    </xdr:from>
    <xdr:to>
      <xdr:col>3</xdr:col>
      <xdr:colOff>3369469</xdr:colOff>
      <xdr:row>1</xdr:row>
      <xdr:rowOff>2652713</xdr:rowOff>
    </xdr:to>
    <xdr:graphicFrame macro="">
      <xdr:nvGraphicFramePr>
        <xdr:cNvPr id="2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1</xdr:col>
      <xdr:colOff>22453</xdr:colOff>
      <xdr:row>2</xdr:row>
      <xdr:rowOff>2652713</xdr:rowOff>
    </xdr:to>
    <xdr:graphicFrame macro="">
      <xdr:nvGraphicFramePr>
        <xdr:cNvPr id="2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1</xdr:col>
      <xdr:colOff>3357563</xdr:colOff>
      <xdr:row>2</xdr:row>
      <xdr:rowOff>2652713</xdr:rowOff>
    </xdr:to>
    <xdr:graphicFrame macro="">
      <xdr:nvGraphicFramePr>
        <xdr:cNvPr id="2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11906</xdr:colOff>
      <xdr:row>2</xdr:row>
      <xdr:rowOff>0</xdr:rowOff>
    </xdr:from>
    <xdr:to>
      <xdr:col>3</xdr:col>
      <xdr:colOff>22453</xdr:colOff>
      <xdr:row>2</xdr:row>
      <xdr:rowOff>2652713</xdr:rowOff>
    </xdr:to>
    <xdr:graphicFrame macro="">
      <xdr:nvGraphicFramePr>
        <xdr:cNvPr id="25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0</xdr:colOff>
      <xdr:row>2</xdr:row>
      <xdr:rowOff>0</xdr:rowOff>
    </xdr:from>
    <xdr:to>
      <xdr:col>4</xdr:col>
      <xdr:colOff>0</xdr:colOff>
      <xdr:row>2</xdr:row>
      <xdr:rowOff>2652713</xdr:rowOff>
    </xdr:to>
    <xdr:graphicFrame macro="">
      <xdr:nvGraphicFramePr>
        <xdr:cNvPr id="26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3</xdr:row>
      <xdr:rowOff>0</xdr:rowOff>
    </xdr:from>
    <xdr:to>
      <xdr:col>1</xdr:col>
      <xdr:colOff>22453</xdr:colOff>
      <xdr:row>3</xdr:row>
      <xdr:rowOff>2652713</xdr:rowOff>
    </xdr:to>
    <xdr:graphicFrame macro="">
      <xdr:nvGraphicFramePr>
        <xdr:cNvPr id="27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</xdr:colOff>
      <xdr:row>3</xdr:row>
      <xdr:rowOff>0</xdr:rowOff>
    </xdr:from>
    <xdr:to>
      <xdr:col>1</xdr:col>
      <xdr:colOff>3345657</xdr:colOff>
      <xdr:row>3</xdr:row>
      <xdr:rowOff>2652713</xdr:rowOff>
    </xdr:to>
    <xdr:graphicFrame macro="">
      <xdr:nvGraphicFramePr>
        <xdr:cNvPr id="28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11906</xdr:colOff>
      <xdr:row>3</xdr:row>
      <xdr:rowOff>0</xdr:rowOff>
    </xdr:from>
    <xdr:to>
      <xdr:col>3</xdr:col>
      <xdr:colOff>22453</xdr:colOff>
      <xdr:row>3</xdr:row>
      <xdr:rowOff>2652713</xdr:rowOff>
    </xdr:to>
    <xdr:graphicFrame macro="">
      <xdr:nvGraphicFramePr>
        <xdr:cNvPr id="29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3</xdr:row>
      <xdr:rowOff>2652713</xdr:rowOff>
    </xdr:to>
    <xdr:graphicFrame macro="">
      <xdr:nvGraphicFramePr>
        <xdr:cNvPr id="30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4761</xdr:colOff>
      <xdr:row>0</xdr:row>
      <xdr:rowOff>14287</xdr:rowOff>
    </xdr:from>
    <xdr:to>
      <xdr:col>1</xdr:col>
      <xdr:colOff>27214</xdr:colOff>
      <xdr:row>0</xdr:row>
      <xdr:rowOff>2667000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</xdr:col>
      <xdr:colOff>3357563</xdr:colOff>
      <xdr:row>0</xdr:row>
      <xdr:rowOff>2652713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11906</xdr:colOff>
      <xdr:row>0</xdr:row>
      <xdr:rowOff>0</xdr:rowOff>
    </xdr:from>
    <xdr:to>
      <xdr:col>3</xdr:col>
      <xdr:colOff>22453</xdr:colOff>
      <xdr:row>0</xdr:row>
      <xdr:rowOff>2652713</xdr:rowOff>
    </xdr:to>
    <xdr:graphicFrame macro="">
      <xdr:nvGraphicFramePr>
        <xdr:cNvPr id="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</xdr:colOff>
      <xdr:row>0</xdr:row>
      <xdr:rowOff>0</xdr:rowOff>
    </xdr:from>
    <xdr:to>
      <xdr:col>4</xdr:col>
      <xdr:colOff>0</xdr:colOff>
      <xdr:row>0</xdr:row>
      <xdr:rowOff>2652713</xdr:rowOff>
    </xdr:to>
    <xdr:graphicFrame macro="">
      <xdr:nvGraphicFramePr>
        <xdr:cNvPr id="5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1</xdr:col>
      <xdr:colOff>22453</xdr:colOff>
      <xdr:row>1</xdr:row>
      <xdr:rowOff>2652713</xdr:rowOff>
    </xdr:to>
    <xdr:graphicFrame macro="">
      <xdr:nvGraphicFramePr>
        <xdr:cNvPr id="6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</xdr:colOff>
      <xdr:row>1</xdr:row>
      <xdr:rowOff>0</xdr:rowOff>
    </xdr:from>
    <xdr:to>
      <xdr:col>1</xdr:col>
      <xdr:colOff>3333750</xdr:colOff>
      <xdr:row>1</xdr:row>
      <xdr:rowOff>2652713</xdr:rowOff>
    </xdr:to>
    <xdr:graphicFrame macro="">
      <xdr:nvGraphicFramePr>
        <xdr:cNvPr id="7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11906</xdr:colOff>
      <xdr:row>1</xdr:row>
      <xdr:rowOff>0</xdr:rowOff>
    </xdr:from>
    <xdr:to>
      <xdr:col>3</xdr:col>
      <xdr:colOff>22453</xdr:colOff>
      <xdr:row>1</xdr:row>
      <xdr:rowOff>2652713</xdr:rowOff>
    </xdr:to>
    <xdr:graphicFrame macro="">
      <xdr:nvGraphicFramePr>
        <xdr:cNvPr id="8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0</xdr:colOff>
      <xdr:row>1</xdr:row>
      <xdr:rowOff>0</xdr:rowOff>
    </xdr:from>
    <xdr:to>
      <xdr:col>3</xdr:col>
      <xdr:colOff>3369469</xdr:colOff>
      <xdr:row>1</xdr:row>
      <xdr:rowOff>2652713</xdr:rowOff>
    </xdr:to>
    <xdr:graphicFrame macro="">
      <xdr:nvGraphicFramePr>
        <xdr:cNvPr id="9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1</xdr:col>
      <xdr:colOff>22453</xdr:colOff>
      <xdr:row>2</xdr:row>
      <xdr:rowOff>2652713</xdr:rowOff>
    </xdr:to>
    <xdr:graphicFrame macro="">
      <xdr:nvGraphicFramePr>
        <xdr:cNvPr id="10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1</xdr:col>
      <xdr:colOff>3357563</xdr:colOff>
      <xdr:row>2</xdr:row>
      <xdr:rowOff>2652713</xdr:rowOff>
    </xdr:to>
    <xdr:graphicFrame macro="">
      <xdr:nvGraphicFramePr>
        <xdr:cNvPr id="11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11906</xdr:colOff>
      <xdr:row>2</xdr:row>
      <xdr:rowOff>0</xdr:rowOff>
    </xdr:from>
    <xdr:to>
      <xdr:col>3</xdr:col>
      <xdr:colOff>22453</xdr:colOff>
      <xdr:row>2</xdr:row>
      <xdr:rowOff>2652713</xdr:rowOff>
    </xdr:to>
    <xdr:graphicFrame macro="">
      <xdr:nvGraphicFramePr>
        <xdr:cNvPr id="1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0</xdr:colOff>
      <xdr:row>2</xdr:row>
      <xdr:rowOff>0</xdr:rowOff>
    </xdr:from>
    <xdr:to>
      <xdr:col>4</xdr:col>
      <xdr:colOff>0</xdr:colOff>
      <xdr:row>2</xdr:row>
      <xdr:rowOff>2652713</xdr:rowOff>
    </xdr:to>
    <xdr:graphicFrame macro="">
      <xdr:nvGraphicFramePr>
        <xdr:cNvPr id="1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3</xdr:row>
      <xdr:rowOff>0</xdr:rowOff>
    </xdr:from>
    <xdr:to>
      <xdr:col>1</xdr:col>
      <xdr:colOff>22453</xdr:colOff>
      <xdr:row>3</xdr:row>
      <xdr:rowOff>2652713</xdr:rowOff>
    </xdr:to>
    <xdr:graphicFrame macro="">
      <xdr:nvGraphicFramePr>
        <xdr:cNvPr id="1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</xdr:colOff>
      <xdr:row>3</xdr:row>
      <xdr:rowOff>0</xdr:rowOff>
    </xdr:from>
    <xdr:to>
      <xdr:col>1</xdr:col>
      <xdr:colOff>3345657</xdr:colOff>
      <xdr:row>3</xdr:row>
      <xdr:rowOff>2652713</xdr:rowOff>
    </xdr:to>
    <xdr:graphicFrame macro="">
      <xdr:nvGraphicFramePr>
        <xdr:cNvPr id="15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11906</xdr:colOff>
      <xdr:row>3</xdr:row>
      <xdr:rowOff>0</xdr:rowOff>
    </xdr:from>
    <xdr:to>
      <xdr:col>3</xdr:col>
      <xdr:colOff>22453</xdr:colOff>
      <xdr:row>3</xdr:row>
      <xdr:rowOff>2652713</xdr:rowOff>
    </xdr:to>
    <xdr:graphicFrame macro="">
      <xdr:nvGraphicFramePr>
        <xdr:cNvPr id="16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3</xdr:row>
      <xdr:rowOff>2652713</xdr:rowOff>
    </xdr:to>
    <xdr:graphicFrame macro="">
      <xdr:nvGraphicFramePr>
        <xdr:cNvPr id="17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S34"/>
  <sheetViews>
    <sheetView showZeros="0" tabSelected="1" workbookViewId="0">
      <pane xSplit="1" ySplit="5" topLeftCell="B6" activePane="bottomRight" state="frozen"/>
      <selection activeCell="N12" sqref="N12"/>
      <selection pane="topRight" activeCell="N12" sqref="N12"/>
      <selection pane="bottomLeft" activeCell="N12" sqref="N12"/>
      <selection pane="bottomRight" activeCell="AI13" sqref="AI13"/>
    </sheetView>
  </sheetViews>
  <sheetFormatPr defaultColWidth="11.28515625" defaultRowHeight="15" x14ac:dyDescent="0.25"/>
  <cols>
    <col min="1" max="1" width="16.42578125" style="2" customWidth="1"/>
    <col min="2" max="2" width="6.42578125" style="2" customWidth="1"/>
    <col min="3" max="3" width="4.140625" style="2" customWidth="1"/>
    <col min="4" max="4" width="8.28515625" style="2" customWidth="1"/>
    <col min="5" max="5" width="3.42578125" style="2" customWidth="1"/>
    <col min="6" max="6" width="7.140625" style="2" customWidth="1"/>
    <col min="7" max="7" width="3.42578125" style="2" customWidth="1"/>
    <col min="8" max="8" width="8.5703125" style="2" customWidth="1"/>
    <col min="9" max="9" width="3.5703125" style="2" bestFit="1" customWidth="1"/>
    <col min="10" max="10" width="8.42578125" style="2" customWidth="1"/>
    <col min="11" max="11" width="4.85546875" style="2" customWidth="1"/>
    <col min="12" max="12" width="2" style="2" hidden="1" customWidth="1"/>
    <col min="13" max="13" width="2.42578125" style="2" hidden="1" customWidth="1"/>
    <col min="14" max="14" width="8.140625" style="2" customWidth="1"/>
    <col min="15" max="15" width="5" style="2" customWidth="1"/>
    <col min="16" max="16" width="2" style="2" hidden="1" customWidth="1"/>
    <col min="17" max="17" width="2.42578125" style="2" hidden="1" customWidth="1"/>
    <col min="18" max="18" width="10.140625" style="2" customWidth="1"/>
    <col min="19" max="19" width="4.42578125" style="2" customWidth="1"/>
    <col min="20" max="20" width="2" style="2" hidden="1" customWidth="1"/>
    <col min="21" max="21" width="2.42578125" style="2" hidden="1" customWidth="1"/>
    <col min="22" max="22" width="10.5703125" style="2" customWidth="1"/>
    <col min="23" max="23" width="4.140625" style="2" customWidth="1"/>
    <col min="24" max="24" width="2" style="2" hidden="1" customWidth="1"/>
    <col min="25" max="25" width="2.42578125" style="2" hidden="1" customWidth="1"/>
    <col min="26" max="26" width="9.85546875" style="2" customWidth="1"/>
    <col min="27" max="27" width="5.85546875" style="2" customWidth="1"/>
    <col min="28" max="28" width="2" style="2" hidden="1" customWidth="1"/>
    <col min="29" max="29" width="2.42578125" style="2" hidden="1" customWidth="1"/>
    <col min="30" max="30" width="9.140625" style="2" customWidth="1"/>
    <col min="31" max="31" width="4.5703125" style="2" customWidth="1"/>
    <col min="32" max="32" width="2" style="2" hidden="1" customWidth="1"/>
    <col min="33" max="33" width="2.42578125" style="2" hidden="1" customWidth="1"/>
    <col min="34" max="34" width="9.85546875" style="2" customWidth="1"/>
    <col min="35" max="35" width="4.7109375" style="2" customWidth="1"/>
    <col min="36" max="36" width="2" style="2" hidden="1" customWidth="1"/>
    <col min="37" max="37" width="2.42578125" style="2" hidden="1" customWidth="1"/>
    <col min="38" max="38" width="5.42578125" style="171" bestFit="1" customWidth="1"/>
    <col min="39" max="39" width="5.7109375" style="2" customWidth="1"/>
    <col min="40" max="45" width="6.85546875" style="2" customWidth="1"/>
    <col min="46" max="46" width="2.5703125" style="2" customWidth="1"/>
    <col min="47" max="16384" width="11.28515625" style="2"/>
  </cols>
  <sheetData>
    <row r="1" spans="1:45" ht="24.75" customHeight="1" thickBot="1" x14ac:dyDescent="0.3">
      <c r="A1" s="184" t="s">
        <v>49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85"/>
      <c r="AM1" s="178"/>
      <c r="AN1" s="178"/>
      <c r="AO1" s="178"/>
      <c r="AP1" s="178"/>
      <c r="AQ1" s="178"/>
      <c r="AR1" s="178"/>
      <c r="AS1" s="178"/>
    </row>
    <row r="2" spans="1:45" ht="16.5" customHeight="1" x14ac:dyDescent="0.25">
      <c r="A2" s="189"/>
      <c r="B2" s="243" t="s">
        <v>38</v>
      </c>
      <c r="C2" s="244"/>
      <c r="D2" s="244"/>
      <c r="E2" s="245"/>
      <c r="F2" s="246" t="s">
        <v>52</v>
      </c>
      <c r="G2" s="247"/>
      <c r="H2" s="247"/>
      <c r="I2" s="248"/>
      <c r="J2" s="249" t="s">
        <v>39</v>
      </c>
      <c r="K2" s="250"/>
      <c r="L2" s="250"/>
      <c r="M2" s="251"/>
      <c r="N2" s="252" t="s">
        <v>44</v>
      </c>
      <c r="O2" s="253"/>
      <c r="P2" s="253"/>
      <c r="Q2" s="254"/>
      <c r="R2" s="255" t="s">
        <v>40</v>
      </c>
      <c r="S2" s="256"/>
      <c r="T2" s="256"/>
      <c r="U2" s="257"/>
      <c r="V2" s="258" t="s">
        <v>41</v>
      </c>
      <c r="W2" s="259"/>
      <c r="X2" s="259"/>
      <c r="Y2" s="260"/>
      <c r="Z2" s="261" t="s">
        <v>42</v>
      </c>
      <c r="AA2" s="262"/>
      <c r="AB2" s="262"/>
      <c r="AC2" s="263"/>
      <c r="AD2" s="264" t="s">
        <v>43</v>
      </c>
      <c r="AE2" s="265"/>
      <c r="AF2" s="265"/>
      <c r="AG2" s="266"/>
      <c r="AH2" s="186" t="s">
        <v>47</v>
      </c>
      <c r="AI2" s="187"/>
      <c r="AJ2" s="187"/>
      <c r="AK2" s="188"/>
      <c r="AL2" s="272"/>
      <c r="AM2" s="10"/>
      <c r="AN2" s="10"/>
      <c r="AO2" s="1"/>
      <c r="AP2" s="1"/>
      <c r="AQ2" s="1"/>
      <c r="AR2" s="1"/>
      <c r="AS2" s="1"/>
    </row>
    <row r="3" spans="1:45" ht="13.5" customHeight="1" thickBot="1" x14ac:dyDescent="0.3">
      <c r="A3" s="189"/>
      <c r="B3" s="225" t="s">
        <v>45</v>
      </c>
      <c r="C3" s="226"/>
      <c r="D3" s="226"/>
      <c r="E3" s="227"/>
      <c r="F3" s="231" t="s">
        <v>46</v>
      </c>
      <c r="G3" s="232"/>
      <c r="H3" s="232"/>
      <c r="I3" s="233"/>
      <c r="J3" s="228" t="s">
        <v>32</v>
      </c>
      <c r="K3" s="229"/>
      <c r="L3" s="229"/>
      <c r="M3" s="230"/>
      <c r="N3" s="234" t="s">
        <v>48</v>
      </c>
      <c r="O3" s="235"/>
      <c r="P3" s="235"/>
      <c r="Q3" s="236"/>
      <c r="R3" s="237" t="s">
        <v>30</v>
      </c>
      <c r="S3" s="238"/>
      <c r="T3" s="238"/>
      <c r="U3" s="239"/>
      <c r="V3" s="240" t="s">
        <v>37</v>
      </c>
      <c r="W3" s="241"/>
      <c r="X3" s="241"/>
      <c r="Y3" s="242"/>
      <c r="Z3" s="222" t="s">
        <v>32</v>
      </c>
      <c r="AA3" s="223"/>
      <c r="AB3" s="223"/>
      <c r="AC3" s="224"/>
      <c r="AD3" s="200" t="s">
        <v>32</v>
      </c>
      <c r="AE3" s="201"/>
      <c r="AF3" s="201"/>
      <c r="AG3" s="202"/>
      <c r="AH3" s="203" t="s">
        <v>31</v>
      </c>
      <c r="AI3" s="204"/>
      <c r="AJ3" s="204"/>
      <c r="AK3" s="205"/>
      <c r="AL3" s="273"/>
      <c r="AM3" s="9"/>
      <c r="AN3" s="9"/>
      <c r="AO3" s="1"/>
      <c r="AP3" s="1"/>
      <c r="AQ3" s="1"/>
      <c r="AR3" s="1"/>
      <c r="AS3" s="1"/>
    </row>
    <row r="4" spans="1:45" ht="15.75" customHeight="1" x14ac:dyDescent="0.25">
      <c r="A4" s="189"/>
      <c r="B4" s="206" t="s">
        <v>28</v>
      </c>
      <c r="C4" s="207"/>
      <c r="D4" s="206" t="s">
        <v>29</v>
      </c>
      <c r="E4" s="207"/>
      <c r="F4" s="210" t="s">
        <v>28</v>
      </c>
      <c r="G4" s="211"/>
      <c r="H4" s="210" t="s">
        <v>29</v>
      </c>
      <c r="I4" s="211"/>
      <c r="J4" s="208" t="s">
        <v>28</v>
      </c>
      <c r="K4" s="209"/>
      <c r="L4" s="208" t="s">
        <v>29</v>
      </c>
      <c r="M4" s="209"/>
      <c r="N4" s="218" t="s">
        <v>28</v>
      </c>
      <c r="O4" s="219"/>
      <c r="P4" s="218" t="s">
        <v>29</v>
      </c>
      <c r="Q4" s="219"/>
      <c r="R4" s="220" t="s">
        <v>28</v>
      </c>
      <c r="S4" s="221"/>
      <c r="T4" s="220" t="s">
        <v>29</v>
      </c>
      <c r="U4" s="221"/>
      <c r="V4" s="191" t="s">
        <v>28</v>
      </c>
      <c r="W4" s="192"/>
      <c r="X4" s="191" t="s">
        <v>29</v>
      </c>
      <c r="Y4" s="192"/>
      <c r="Z4" s="198" t="s">
        <v>28</v>
      </c>
      <c r="AA4" s="199"/>
      <c r="AB4" s="198" t="s">
        <v>29</v>
      </c>
      <c r="AC4" s="199"/>
      <c r="AD4" s="214" t="s">
        <v>28</v>
      </c>
      <c r="AE4" s="215"/>
      <c r="AF4" s="214" t="s">
        <v>29</v>
      </c>
      <c r="AG4" s="215"/>
      <c r="AH4" s="216" t="s">
        <v>28</v>
      </c>
      <c r="AI4" s="217"/>
      <c r="AJ4" s="216" t="s">
        <v>29</v>
      </c>
      <c r="AK4" s="217"/>
      <c r="AL4" s="193" t="s">
        <v>33</v>
      </c>
      <c r="AM4" s="194"/>
      <c r="AN4" s="195" t="s">
        <v>34</v>
      </c>
      <c r="AO4" s="195"/>
      <c r="AP4" s="196" t="s">
        <v>36</v>
      </c>
      <c r="AQ4" s="197"/>
      <c r="AR4" s="212" t="s">
        <v>35</v>
      </c>
      <c r="AS4" s="213"/>
    </row>
    <row r="5" spans="1:45" ht="12" customHeight="1" x14ac:dyDescent="0.25">
      <c r="A5" s="190"/>
      <c r="B5" s="133" t="s">
        <v>50</v>
      </c>
      <c r="C5" s="134" t="s">
        <v>0</v>
      </c>
      <c r="D5" s="133" t="s">
        <v>50</v>
      </c>
      <c r="E5" s="134" t="s">
        <v>0</v>
      </c>
      <c r="F5" s="33" t="s">
        <v>50</v>
      </c>
      <c r="G5" s="34" t="s">
        <v>0</v>
      </c>
      <c r="H5" s="33" t="s">
        <v>50</v>
      </c>
      <c r="I5" s="34" t="s">
        <v>0</v>
      </c>
      <c r="J5" s="44" t="s">
        <v>50</v>
      </c>
      <c r="K5" s="45" t="s">
        <v>0</v>
      </c>
      <c r="L5" s="44" t="s">
        <v>50</v>
      </c>
      <c r="M5" s="45" t="s">
        <v>0</v>
      </c>
      <c r="N5" s="55" t="s">
        <v>50</v>
      </c>
      <c r="O5" s="56" t="s">
        <v>0</v>
      </c>
      <c r="P5" s="55" t="s">
        <v>50</v>
      </c>
      <c r="Q5" s="56" t="s">
        <v>0</v>
      </c>
      <c r="R5" s="108" t="s">
        <v>50</v>
      </c>
      <c r="S5" s="109" t="s">
        <v>0</v>
      </c>
      <c r="T5" s="108" t="s">
        <v>50</v>
      </c>
      <c r="U5" s="109" t="s">
        <v>0</v>
      </c>
      <c r="V5" s="69" t="s">
        <v>50</v>
      </c>
      <c r="W5" s="70" t="s">
        <v>0</v>
      </c>
      <c r="X5" s="69" t="s">
        <v>50</v>
      </c>
      <c r="Y5" s="70" t="s">
        <v>0</v>
      </c>
      <c r="Z5" s="83" t="s">
        <v>50</v>
      </c>
      <c r="AA5" s="84" t="s">
        <v>0</v>
      </c>
      <c r="AB5" s="83" t="s">
        <v>50</v>
      </c>
      <c r="AC5" s="84" t="s">
        <v>0</v>
      </c>
      <c r="AD5" s="121" t="s">
        <v>50</v>
      </c>
      <c r="AE5" s="122" t="s">
        <v>0</v>
      </c>
      <c r="AF5" s="121" t="s">
        <v>50</v>
      </c>
      <c r="AG5" s="122" t="s">
        <v>0</v>
      </c>
      <c r="AH5" s="97" t="s">
        <v>50</v>
      </c>
      <c r="AI5" s="98" t="s">
        <v>0</v>
      </c>
      <c r="AJ5" s="97" t="s">
        <v>50</v>
      </c>
      <c r="AK5" s="98" t="s">
        <v>0</v>
      </c>
      <c r="AL5" s="12" t="s">
        <v>28</v>
      </c>
      <c r="AM5" s="14" t="s">
        <v>29</v>
      </c>
      <c r="AN5" s="13" t="s">
        <v>28</v>
      </c>
      <c r="AO5" s="15" t="s">
        <v>29</v>
      </c>
      <c r="AP5" s="13" t="s">
        <v>28</v>
      </c>
      <c r="AQ5" s="22" t="s">
        <v>29</v>
      </c>
      <c r="AR5" s="13" t="s">
        <v>28</v>
      </c>
      <c r="AS5" s="144" t="s">
        <v>29</v>
      </c>
    </row>
    <row r="6" spans="1:45" ht="13.5" customHeight="1" x14ac:dyDescent="0.25">
      <c r="A6" s="3" t="s">
        <v>10</v>
      </c>
      <c r="B6" s="135">
        <v>4482</v>
      </c>
      <c r="C6" s="151">
        <f>(B6/AP6)*100</f>
        <v>28.288311032567531</v>
      </c>
      <c r="D6" s="135">
        <v>9775</v>
      </c>
      <c r="E6" s="151">
        <f>D6/AQ6*100</f>
        <v>65.935919055649236</v>
      </c>
      <c r="F6" s="35">
        <v>2107</v>
      </c>
      <c r="G6" s="36">
        <f>F6/AP6*100</f>
        <v>13.298409492552384</v>
      </c>
      <c r="H6" s="35">
        <v>5050</v>
      </c>
      <c r="I6" s="36">
        <f>H6/AQ6*100</f>
        <v>34.064080944350764</v>
      </c>
      <c r="J6" s="46">
        <v>2986</v>
      </c>
      <c r="K6" s="47">
        <f>J6/AP6*100</f>
        <v>18.846250946730624</v>
      </c>
      <c r="L6" s="46"/>
      <c r="M6" s="47"/>
      <c r="N6" s="57">
        <v>2959</v>
      </c>
      <c r="O6" s="58">
        <f>N6/AP6*100</f>
        <v>18.675839434486242</v>
      </c>
      <c r="P6" s="59"/>
      <c r="Q6" s="58"/>
      <c r="R6" s="110">
        <v>306</v>
      </c>
      <c r="S6" s="152">
        <f>R6/AP6*100</f>
        <v>1.9313304721030045</v>
      </c>
      <c r="T6" s="120"/>
      <c r="U6" s="152"/>
      <c r="V6" s="71">
        <v>361</v>
      </c>
      <c r="W6" s="72">
        <f>V6/AP6*100</f>
        <v>2.2784650340823025</v>
      </c>
      <c r="X6" s="73"/>
      <c r="Y6" s="72"/>
      <c r="Z6" s="85">
        <v>608</v>
      </c>
      <c r="AA6" s="86">
        <f>Z6/AP6*100</f>
        <v>3.8374147942438777</v>
      </c>
      <c r="AB6" s="87"/>
      <c r="AC6" s="86"/>
      <c r="AD6" s="123">
        <v>1062</v>
      </c>
      <c r="AE6" s="153">
        <f>AD6/AP6*100</f>
        <v>6.7028528149457216</v>
      </c>
      <c r="AF6" s="143"/>
      <c r="AG6" s="153"/>
      <c r="AH6" s="99">
        <v>973</v>
      </c>
      <c r="AI6" s="100">
        <f>AH6/AP6*100</f>
        <v>6.1411259782883105</v>
      </c>
      <c r="AJ6" s="99"/>
      <c r="AK6" s="100"/>
      <c r="AL6" s="172">
        <f t="shared" ref="AL6:AL29" si="0">AN6/AR6</f>
        <v>0.53545980102178004</v>
      </c>
      <c r="AM6" s="155">
        <f t="shared" ref="AM6:AM29" si="1">AO6/AS6</f>
        <v>0.50148218015226032</v>
      </c>
      <c r="AN6" s="11">
        <v>15931</v>
      </c>
      <c r="AO6" s="16">
        <v>14887</v>
      </c>
      <c r="AP6" s="23">
        <f>SUM(B6,J6,F6,N6,R6,V6,Z6,AD6,AH6)</f>
        <v>15844</v>
      </c>
      <c r="AQ6" s="24">
        <v>14825</v>
      </c>
      <c r="AR6" s="23">
        <v>29752</v>
      </c>
      <c r="AS6" s="145">
        <v>29686</v>
      </c>
    </row>
    <row r="7" spans="1:45" ht="13.5" customHeight="1" x14ac:dyDescent="0.25">
      <c r="A7" s="3" t="s">
        <v>12</v>
      </c>
      <c r="B7" s="136">
        <v>642</v>
      </c>
      <c r="C7" s="151">
        <f>(B7/AP7)*100</f>
        <v>25.907990314769975</v>
      </c>
      <c r="D7" s="136">
        <v>1438</v>
      </c>
      <c r="E7" s="151">
        <f>D7/AQ7*100</f>
        <v>61.822871883061048</v>
      </c>
      <c r="F7" s="37">
        <v>403</v>
      </c>
      <c r="G7" s="36">
        <f>F7/AP7*100</f>
        <v>16.26311541565779</v>
      </c>
      <c r="H7" s="37">
        <v>888</v>
      </c>
      <c r="I7" s="36">
        <f>H7/AQ7*100</f>
        <v>38.177128116938952</v>
      </c>
      <c r="J7" s="48">
        <v>446</v>
      </c>
      <c r="K7" s="47">
        <f>J7/AP7*100</f>
        <v>17.998385794995965</v>
      </c>
      <c r="L7" s="48"/>
      <c r="M7" s="47"/>
      <c r="N7" s="60">
        <v>394</v>
      </c>
      <c r="O7" s="58">
        <f>N7/AP7*100</f>
        <v>15.899919289749798</v>
      </c>
      <c r="P7" s="61"/>
      <c r="Q7" s="58"/>
      <c r="R7" s="111">
        <v>44</v>
      </c>
      <c r="S7" s="152">
        <f>R7/AP7*100</f>
        <v>1.7756255044390639</v>
      </c>
      <c r="T7" s="116"/>
      <c r="U7" s="152"/>
      <c r="V7" s="74">
        <v>38</v>
      </c>
      <c r="W7" s="72">
        <f>V7/AP7*100</f>
        <v>1.5334947538337369</v>
      </c>
      <c r="X7" s="75"/>
      <c r="Y7" s="72"/>
      <c r="Z7" s="88">
        <v>98</v>
      </c>
      <c r="AA7" s="86">
        <f>Z7/AP7*100</f>
        <v>3.9548022598870061</v>
      </c>
      <c r="AB7" s="89"/>
      <c r="AC7" s="86"/>
      <c r="AD7" s="124">
        <v>178</v>
      </c>
      <c r="AE7" s="153">
        <f>AD7/AP7*100</f>
        <v>7.183212267958031</v>
      </c>
      <c r="AF7" s="129"/>
      <c r="AG7" s="153"/>
      <c r="AH7" s="101">
        <v>235</v>
      </c>
      <c r="AI7" s="100">
        <f>AH7/AP7*100</f>
        <v>9.4834543987086359</v>
      </c>
      <c r="AJ7" s="101"/>
      <c r="AK7" s="100"/>
      <c r="AL7" s="172">
        <f t="shared" si="0"/>
        <v>0.54394765539803702</v>
      </c>
      <c r="AM7" s="155">
        <f t="shared" si="1"/>
        <v>0.50683445432848773</v>
      </c>
      <c r="AN7" s="11">
        <v>2494</v>
      </c>
      <c r="AO7" s="17">
        <v>2336</v>
      </c>
      <c r="AP7" s="25">
        <f>SUM(B7,J7,F7,N7,R7,V7,Z7,AD7,AH7)</f>
        <v>2478</v>
      </c>
      <c r="AQ7" s="24">
        <v>2326</v>
      </c>
      <c r="AR7" s="25">
        <v>4585</v>
      </c>
      <c r="AS7" s="146">
        <v>4609</v>
      </c>
    </row>
    <row r="8" spans="1:45" ht="13.5" customHeight="1" x14ac:dyDescent="0.25">
      <c r="A8" s="3" t="s">
        <v>3</v>
      </c>
      <c r="B8" s="136">
        <v>789</v>
      </c>
      <c r="C8" s="151">
        <f>(B8/AP8)*100</f>
        <v>31.359300476947539</v>
      </c>
      <c r="D8" s="136">
        <v>1588</v>
      </c>
      <c r="E8" s="151">
        <f>D8/AQ8*100</f>
        <v>66.83501683501683</v>
      </c>
      <c r="F8" s="37">
        <v>359</v>
      </c>
      <c r="G8" s="36">
        <f>F8/AP8*100</f>
        <v>14.268680445151032</v>
      </c>
      <c r="H8" s="37">
        <v>788</v>
      </c>
      <c r="I8" s="36">
        <f>H8/AQ8*100</f>
        <v>33.164983164983163</v>
      </c>
      <c r="J8" s="48">
        <v>448</v>
      </c>
      <c r="K8" s="47">
        <f>J8/AP8*100</f>
        <v>17.806041335453099</v>
      </c>
      <c r="L8" s="48"/>
      <c r="M8" s="47"/>
      <c r="N8" s="60">
        <v>399</v>
      </c>
      <c r="O8" s="58">
        <f>N8/AP8*100</f>
        <v>15.858505564387917</v>
      </c>
      <c r="P8" s="61"/>
      <c r="Q8" s="58"/>
      <c r="R8" s="111">
        <v>58</v>
      </c>
      <c r="S8" s="152">
        <f>R8/AP8*100</f>
        <v>2.3052464228934819</v>
      </c>
      <c r="T8" s="116"/>
      <c r="U8" s="152"/>
      <c r="V8" s="74">
        <v>62</v>
      </c>
      <c r="W8" s="72">
        <f>V8/AP8*100</f>
        <v>2.4642289348171702</v>
      </c>
      <c r="X8" s="75"/>
      <c r="Y8" s="72"/>
      <c r="Z8" s="88">
        <v>89</v>
      </c>
      <c r="AA8" s="86">
        <f>Z8/AP8*100</f>
        <v>3.5373608903020668</v>
      </c>
      <c r="AB8" s="89"/>
      <c r="AC8" s="86"/>
      <c r="AD8" s="124">
        <v>148</v>
      </c>
      <c r="AE8" s="153">
        <f>AD8/AP8*100</f>
        <v>5.8823529411764701</v>
      </c>
      <c r="AF8" s="129"/>
      <c r="AG8" s="153"/>
      <c r="AH8" s="101">
        <v>164</v>
      </c>
      <c r="AI8" s="100">
        <f>AH8/AP8*100</f>
        <v>6.5182829888712241</v>
      </c>
      <c r="AJ8" s="101"/>
      <c r="AK8" s="100"/>
      <c r="AL8" s="172">
        <f t="shared" si="0"/>
        <v>0.59900521080056846</v>
      </c>
      <c r="AM8" s="155">
        <f t="shared" si="1"/>
        <v>0.56629638383360903</v>
      </c>
      <c r="AN8" s="11">
        <v>2529</v>
      </c>
      <c r="AO8" s="17">
        <v>2396</v>
      </c>
      <c r="AP8" s="25">
        <f>SUM(B8,J8,F8,N8,R8,V8,Z8,AD8,AH8)</f>
        <v>2516</v>
      </c>
      <c r="AQ8" s="24">
        <v>2376</v>
      </c>
      <c r="AR8" s="25">
        <v>4222</v>
      </c>
      <c r="AS8" s="146">
        <v>4231</v>
      </c>
    </row>
    <row r="9" spans="1:45" ht="13.5" customHeight="1" x14ac:dyDescent="0.25">
      <c r="A9" s="4" t="s">
        <v>7</v>
      </c>
      <c r="B9" s="136">
        <v>502</v>
      </c>
      <c r="C9" s="151">
        <f>(B9/AP9)*100</f>
        <v>28.817451205510906</v>
      </c>
      <c r="D9" s="136">
        <v>1006</v>
      </c>
      <c r="E9" s="151">
        <f>D9/AQ9*100</f>
        <v>62.445685909373061</v>
      </c>
      <c r="F9" s="37">
        <v>231</v>
      </c>
      <c r="G9" s="36">
        <f>F9/AP9*100</f>
        <v>13.260619977037887</v>
      </c>
      <c r="H9" s="37">
        <v>605</v>
      </c>
      <c r="I9" s="36">
        <f>H9/AQ9*100</f>
        <v>37.554314090626939</v>
      </c>
      <c r="J9" s="48">
        <v>330</v>
      </c>
      <c r="K9" s="47">
        <f>J9/AP9*100</f>
        <v>18.943742824339839</v>
      </c>
      <c r="L9" s="48"/>
      <c r="M9" s="47"/>
      <c r="N9" s="60">
        <v>233</v>
      </c>
      <c r="O9" s="58">
        <f>N9/AP9*100</f>
        <v>13.375430539609646</v>
      </c>
      <c r="P9" s="61"/>
      <c r="Q9" s="58"/>
      <c r="R9" s="111">
        <v>43</v>
      </c>
      <c r="S9" s="152">
        <f>R9/AP9*100</f>
        <v>2.4684270952927667</v>
      </c>
      <c r="T9" s="116"/>
      <c r="U9" s="152"/>
      <c r="V9" s="74">
        <v>45</v>
      </c>
      <c r="W9" s="72">
        <f>V9/AP9*100</f>
        <v>2.5832376578645238</v>
      </c>
      <c r="X9" s="75"/>
      <c r="Y9" s="72"/>
      <c r="Z9" s="88">
        <v>45</v>
      </c>
      <c r="AA9" s="86">
        <f>Z9/AP9*100</f>
        <v>2.5832376578645238</v>
      </c>
      <c r="AB9" s="89"/>
      <c r="AC9" s="86"/>
      <c r="AD9" s="124">
        <v>156</v>
      </c>
      <c r="AE9" s="153">
        <f>AD9/AP9*100</f>
        <v>8.9552238805970141</v>
      </c>
      <c r="AF9" s="129"/>
      <c r="AG9" s="153"/>
      <c r="AH9" s="101">
        <v>157</v>
      </c>
      <c r="AI9" s="100">
        <f>AH9/AP9*100</f>
        <v>9.0126291618828933</v>
      </c>
      <c r="AJ9" s="101"/>
      <c r="AK9" s="100"/>
      <c r="AL9" s="172">
        <f t="shared" si="0"/>
        <v>0.55436832181018225</v>
      </c>
      <c r="AM9" s="155">
        <f t="shared" si="1"/>
        <v>0.50610328638497648</v>
      </c>
      <c r="AN9" s="11">
        <v>1764</v>
      </c>
      <c r="AO9" s="17">
        <v>1617</v>
      </c>
      <c r="AP9" s="25">
        <f>SUM(B9,J9,F9,N9,R9,V9,Z9,AD9,AH9)</f>
        <v>1742</v>
      </c>
      <c r="AQ9" s="24">
        <v>1611</v>
      </c>
      <c r="AR9" s="25">
        <v>3182</v>
      </c>
      <c r="AS9" s="146">
        <v>3195</v>
      </c>
    </row>
    <row r="10" spans="1:45" ht="13.5" customHeight="1" x14ac:dyDescent="0.25">
      <c r="A10" s="3" t="s">
        <v>4</v>
      </c>
      <c r="B10" s="136">
        <v>587</v>
      </c>
      <c r="C10" s="151">
        <f>(B10/AP10)*100</f>
        <v>26.453357368183866</v>
      </c>
      <c r="D10" s="136">
        <v>1294</v>
      </c>
      <c r="E10" s="151">
        <f>D10/AQ10*100</f>
        <v>63.806706114398423</v>
      </c>
      <c r="F10" s="37">
        <v>313</v>
      </c>
      <c r="G10" s="36">
        <f>F10/AP10*100</f>
        <v>14.105452906714735</v>
      </c>
      <c r="H10" s="37">
        <v>734</v>
      </c>
      <c r="I10" s="36">
        <f>H10/AQ10*100</f>
        <v>36.193293885601577</v>
      </c>
      <c r="J10" s="48">
        <v>376</v>
      </c>
      <c r="K10" s="47">
        <f>J10/AP10*100</f>
        <v>16.944569625957641</v>
      </c>
      <c r="L10" s="48"/>
      <c r="M10" s="47"/>
      <c r="N10" s="60">
        <v>400</v>
      </c>
      <c r="O10" s="58">
        <f>N10/AP10*100</f>
        <v>18.026137899954936</v>
      </c>
      <c r="P10" s="61"/>
      <c r="Q10" s="58"/>
      <c r="R10" s="111">
        <v>40</v>
      </c>
      <c r="S10" s="152">
        <f>R10/AP10*100</f>
        <v>1.8026137899954935</v>
      </c>
      <c r="T10" s="116"/>
      <c r="U10" s="152"/>
      <c r="V10" s="74">
        <v>73</v>
      </c>
      <c r="W10" s="72">
        <f>V10/AP10*100</f>
        <v>3.2897701667417754</v>
      </c>
      <c r="X10" s="75"/>
      <c r="Y10" s="72"/>
      <c r="Z10" s="88">
        <v>95</v>
      </c>
      <c r="AA10" s="86">
        <f>Z10/AP10*100</f>
        <v>4.2812077512392976</v>
      </c>
      <c r="AB10" s="89"/>
      <c r="AC10" s="86"/>
      <c r="AD10" s="124">
        <v>141</v>
      </c>
      <c r="AE10" s="153">
        <f>AD10/AP10*100</f>
        <v>6.3542136097341144</v>
      </c>
      <c r="AF10" s="129"/>
      <c r="AG10" s="153"/>
      <c r="AH10" s="101">
        <v>194</v>
      </c>
      <c r="AI10" s="100">
        <f>AH10/AP10*100</f>
        <v>8.7426768814781433</v>
      </c>
      <c r="AJ10" s="101"/>
      <c r="AK10" s="100"/>
      <c r="AL10" s="172">
        <f t="shared" si="0"/>
        <v>0.65325895478567231</v>
      </c>
      <c r="AM10" s="267">
        <f t="shared" si="1"/>
        <v>0.58955007256894054</v>
      </c>
      <c r="AN10" s="11">
        <v>2225</v>
      </c>
      <c r="AO10" s="17">
        <v>2031</v>
      </c>
      <c r="AP10" s="25">
        <f>SUM(B10,J10,F10,N10,R10,V10,Z10,AD10,AH10)</f>
        <v>2219</v>
      </c>
      <c r="AQ10" s="24">
        <v>2028</v>
      </c>
      <c r="AR10" s="25">
        <v>3406</v>
      </c>
      <c r="AS10" s="146">
        <v>3445</v>
      </c>
    </row>
    <row r="11" spans="1:45" ht="13.5" customHeight="1" x14ac:dyDescent="0.25">
      <c r="A11" s="3" t="s">
        <v>9</v>
      </c>
      <c r="B11" s="136">
        <v>509</v>
      </c>
      <c r="C11" s="151">
        <f>(B11/AP11)*100</f>
        <v>28.986332574031891</v>
      </c>
      <c r="D11" s="136">
        <v>1096</v>
      </c>
      <c r="E11" s="151">
        <f>D11/AQ11*100</f>
        <v>67.947923124612515</v>
      </c>
      <c r="F11" s="37">
        <v>194</v>
      </c>
      <c r="G11" s="36">
        <f>F11/AP11*100</f>
        <v>11.047835990888382</v>
      </c>
      <c r="H11" s="37">
        <v>517</v>
      </c>
      <c r="I11" s="36">
        <f>H11/AQ11*100</f>
        <v>32.052076875387478</v>
      </c>
      <c r="J11" s="48">
        <v>336</v>
      </c>
      <c r="K11" s="47">
        <f>J11/AP11*100</f>
        <v>19.134396355353076</v>
      </c>
      <c r="L11" s="48"/>
      <c r="M11" s="47"/>
      <c r="N11" s="60">
        <v>326</v>
      </c>
      <c r="O11" s="58">
        <f>N11/AP11*100</f>
        <v>18.56492027334852</v>
      </c>
      <c r="P11" s="61"/>
      <c r="Q11" s="58"/>
      <c r="R11" s="111">
        <v>24</v>
      </c>
      <c r="S11" s="152">
        <f>R11/AP11*100</f>
        <v>1.3667425968109339</v>
      </c>
      <c r="T11" s="116"/>
      <c r="U11" s="152"/>
      <c r="V11" s="74">
        <v>48</v>
      </c>
      <c r="W11" s="72">
        <f>V11/AP11*100</f>
        <v>2.7334851936218678</v>
      </c>
      <c r="X11" s="75"/>
      <c r="Y11" s="72"/>
      <c r="Z11" s="88">
        <v>60</v>
      </c>
      <c r="AA11" s="86">
        <f>Z11/AP11*100</f>
        <v>3.416856492027335</v>
      </c>
      <c r="AB11" s="89"/>
      <c r="AC11" s="86"/>
      <c r="AD11" s="124">
        <v>129</v>
      </c>
      <c r="AE11" s="153">
        <f>AD11/AP11*100</f>
        <v>7.3462414578587696</v>
      </c>
      <c r="AF11" s="129"/>
      <c r="AG11" s="153"/>
      <c r="AH11" s="101">
        <v>130</v>
      </c>
      <c r="AI11" s="100">
        <f>AH11/AP11*100</f>
        <v>7.403189066059225</v>
      </c>
      <c r="AJ11" s="101"/>
      <c r="AK11" s="100"/>
      <c r="AL11" s="172">
        <f t="shared" si="0"/>
        <v>0.56583172768143863</v>
      </c>
      <c r="AM11" s="267">
        <f t="shared" si="1"/>
        <v>0.5235332043842682</v>
      </c>
      <c r="AN11" s="11">
        <v>1762</v>
      </c>
      <c r="AO11" s="17">
        <v>1624</v>
      </c>
      <c r="AP11" s="25">
        <f>SUM(B11,J11,F11,N11,R11,V11,Z11,AD11,AH11)</f>
        <v>1756</v>
      </c>
      <c r="AQ11" s="24">
        <v>1613</v>
      </c>
      <c r="AR11" s="25">
        <v>3114</v>
      </c>
      <c r="AS11" s="146">
        <v>3102</v>
      </c>
    </row>
    <row r="12" spans="1:45" ht="13.5" customHeight="1" x14ac:dyDescent="0.25">
      <c r="A12" s="3" t="s">
        <v>17</v>
      </c>
      <c r="B12" s="136">
        <v>309</v>
      </c>
      <c r="C12" s="151">
        <f>(B12/AP12)*100</f>
        <v>32.020725388601036</v>
      </c>
      <c r="D12" s="136">
        <v>680</v>
      </c>
      <c r="E12" s="151">
        <f>D12/AQ12*100</f>
        <v>73.196986006458559</v>
      </c>
      <c r="F12" s="37">
        <v>109</v>
      </c>
      <c r="G12" s="36">
        <f>F12/AP12*100</f>
        <v>11.295336787564766</v>
      </c>
      <c r="H12" s="37">
        <v>249</v>
      </c>
      <c r="I12" s="36">
        <f>H12/AQ12*100</f>
        <v>26.803013993541441</v>
      </c>
      <c r="J12" s="48">
        <v>184</v>
      </c>
      <c r="K12" s="47">
        <f>J12/AP12*100</f>
        <v>19.067357512953368</v>
      </c>
      <c r="L12" s="48"/>
      <c r="M12" s="47"/>
      <c r="N12" s="60">
        <v>177</v>
      </c>
      <c r="O12" s="58">
        <f>N12/AP12*100</f>
        <v>18.341968911917096</v>
      </c>
      <c r="P12" s="61"/>
      <c r="Q12" s="58"/>
      <c r="R12" s="111">
        <v>25</v>
      </c>
      <c r="S12" s="152">
        <f>R12/AP12*100</f>
        <v>2.5906735751295336</v>
      </c>
      <c r="T12" s="116"/>
      <c r="U12" s="152"/>
      <c r="V12" s="74">
        <v>36</v>
      </c>
      <c r="W12" s="72">
        <f>V12/AP12*100</f>
        <v>3.730569948186528</v>
      </c>
      <c r="X12" s="75"/>
      <c r="Y12" s="72"/>
      <c r="Z12" s="88">
        <v>44</v>
      </c>
      <c r="AA12" s="86">
        <f>Z12/AP12*100</f>
        <v>4.5595854922279795</v>
      </c>
      <c r="AB12" s="89"/>
      <c r="AC12" s="86"/>
      <c r="AD12" s="124">
        <v>34</v>
      </c>
      <c r="AE12" s="153">
        <f>AD12/AP12*100</f>
        <v>3.5233160621761654</v>
      </c>
      <c r="AF12" s="129"/>
      <c r="AG12" s="153"/>
      <c r="AH12" s="101">
        <v>47</v>
      </c>
      <c r="AI12" s="100">
        <f>AH12/AP12*100</f>
        <v>4.8704663212435229</v>
      </c>
      <c r="AJ12" s="101"/>
      <c r="AK12" s="100"/>
      <c r="AL12" s="172">
        <f t="shared" si="0"/>
        <v>0.59209726443768995</v>
      </c>
      <c r="AM12" s="267">
        <f t="shared" si="1"/>
        <v>0.56561360874848121</v>
      </c>
      <c r="AN12" s="11">
        <v>974</v>
      </c>
      <c r="AO12" s="17">
        <v>931</v>
      </c>
      <c r="AP12" s="25">
        <f>SUM(B12,J12,F12,N12,R12,V12,Z12,AD12,AH12)</f>
        <v>965</v>
      </c>
      <c r="AQ12" s="24">
        <v>929</v>
      </c>
      <c r="AR12" s="25">
        <v>1645</v>
      </c>
      <c r="AS12" s="146">
        <v>1646</v>
      </c>
    </row>
    <row r="13" spans="1:45" ht="13.5" customHeight="1" x14ac:dyDescent="0.25">
      <c r="A13" s="3" t="s">
        <v>1</v>
      </c>
      <c r="B13" s="136">
        <v>239</v>
      </c>
      <c r="C13" s="151">
        <f>(B13/AP13)*100</f>
        <v>28.38479809976247</v>
      </c>
      <c r="D13" s="136">
        <v>508</v>
      </c>
      <c r="E13" s="151">
        <f>D13/AQ13*100</f>
        <v>65.888456549935142</v>
      </c>
      <c r="F13" s="37">
        <v>101</v>
      </c>
      <c r="G13" s="36">
        <f>F13/AP13*100</f>
        <v>11.995249406175772</v>
      </c>
      <c r="H13" s="37">
        <v>263</v>
      </c>
      <c r="I13" s="36">
        <f>H13/AQ13*100</f>
        <v>34.11154345006485</v>
      </c>
      <c r="J13" s="48">
        <v>172</v>
      </c>
      <c r="K13" s="47">
        <f>J13/AP13*100</f>
        <v>20.427553444180521</v>
      </c>
      <c r="L13" s="48"/>
      <c r="M13" s="47"/>
      <c r="N13" s="60">
        <v>145</v>
      </c>
      <c r="O13" s="58">
        <f>N13/AP13*100</f>
        <v>17.220902612826603</v>
      </c>
      <c r="P13" s="61"/>
      <c r="Q13" s="58"/>
      <c r="R13" s="111">
        <v>21</v>
      </c>
      <c r="S13" s="152">
        <f>R13/AP13*100</f>
        <v>2.4940617577197148</v>
      </c>
      <c r="T13" s="116"/>
      <c r="U13" s="152"/>
      <c r="V13" s="74">
        <v>28</v>
      </c>
      <c r="W13" s="72">
        <f>V13/AP13*100</f>
        <v>3.3254156769596199</v>
      </c>
      <c r="X13" s="75"/>
      <c r="Y13" s="72"/>
      <c r="Z13" s="88">
        <v>28</v>
      </c>
      <c r="AA13" s="86">
        <f>Z13/AP13*100</f>
        <v>3.3254156769596199</v>
      </c>
      <c r="AB13" s="89"/>
      <c r="AC13" s="86"/>
      <c r="AD13" s="124">
        <v>65</v>
      </c>
      <c r="AE13" s="153">
        <f>AD13/AP13*100</f>
        <v>7.7197149643705458</v>
      </c>
      <c r="AF13" s="129"/>
      <c r="AG13" s="153"/>
      <c r="AH13" s="101">
        <v>43</v>
      </c>
      <c r="AI13" s="100">
        <f>AH13/AP13*100</f>
        <v>5.1068883610451303</v>
      </c>
      <c r="AJ13" s="101"/>
      <c r="AK13" s="100"/>
      <c r="AL13" s="173">
        <f t="shared" si="0"/>
        <v>0.57588075880758804</v>
      </c>
      <c r="AM13" s="274">
        <f t="shared" si="1"/>
        <v>0.52760736196319014</v>
      </c>
      <c r="AN13" s="11">
        <v>850</v>
      </c>
      <c r="AO13" s="17">
        <v>774</v>
      </c>
      <c r="AP13" s="25">
        <f>SUM(B13,J13,F13,N13,R13,V13,Z13,AD13,AH13)</f>
        <v>842</v>
      </c>
      <c r="AQ13" s="24">
        <v>771</v>
      </c>
      <c r="AR13" s="25">
        <v>1476</v>
      </c>
      <c r="AS13" s="146">
        <v>1467</v>
      </c>
    </row>
    <row r="14" spans="1:45" ht="13.5" customHeight="1" x14ac:dyDescent="0.25">
      <c r="A14" s="3" t="s">
        <v>11</v>
      </c>
      <c r="B14" s="136">
        <v>205</v>
      </c>
      <c r="C14" s="151">
        <f>(B14/AP14)*100</f>
        <v>25.371287128712872</v>
      </c>
      <c r="D14" s="136">
        <v>470</v>
      </c>
      <c r="E14" s="151">
        <f>D14/AQ14*100</f>
        <v>67.335243553008596</v>
      </c>
      <c r="F14" s="37">
        <v>75</v>
      </c>
      <c r="G14" s="36">
        <f>F14/AP14*100</f>
        <v>9.282178217821782</v>
      </c>
      <c r="H14" s="37">
        <v>228</v>
      </c>
      <c r="I14" s="36">
        <f>H14/AQ14*100</f>
        <v>32.664756446991404</v>
      </c>
      <c r="J14" s="48">
        <v>154</v>
      </c>
      <c r="K14" s="47">
        <f>J14/AP14*100</f>
        <v>19.059405940594061</v>
      </c>
      <c r="L14" s="48"/>
      <c r="M14" s="47"/>
      <c r="N14" s="60">
        <v>160</v>
      </c>
      <c r="O14" s="58">
        <f>N14/AP14*100</f>
        <v>19.801980198019802</v>
      </c>
      <c r="P14" s="61"/>
      <c r="Q14" s="58"/>
      <c r="R14" s="111">
        <v>11</v>
      </c>
      <c r="S14" s="152">
        <f>R14/AP14*100</f>
        <v>1.3613861386138615</v>
      </c>
      <c r="T14" s="116"/>
      <c r="U14" s="152"/>
      <c r="V14" s="74">
        <v>31</v>
      </c>
      <c r="W14" s="72">
        <f>V14/AP14*100</f>
        <v>3.8366336633663365</v>
      </c>
      <c r="X14" s="75"/>
      <c r="Y14" s="72"/>
      <c r="Z14" s="88">
        <v>24</v>
      </c>
      <c r="AA14" s="86">
        <f>Z14/AP14*100</f>
        <v>2.9702970297029703</v>
      </c>
      <c r="AB14" s="89"/>
      <c r="AC14" s="86"/>
      <c r="AD14" s="124">
        <v>64</v>
      </c>
      <c r="AE14" s="153">
        <f>AD14/AP14*100</f>
        <v>7.9207920792079207</v>
      </c>
      <c r="AF14" s="129"/>
      <c r="AG14" s="153"/>
      <c r="AH14" s="101">
        <v>84</v>
      </c>
      <c r="AI14" s="100">
        <f>AH14/AP14*100</f>
        <v>10.396039603960396</v>
      </c>
      <c r="AJ14" s="101"/>
      <c r="AK14" s="100"/>
      <c r="AL14" s="172">
        <f t="shared" si="0"/>
        <v>0.573943661971831</v>
      </c>
      <c r="AM14" s="267">
        <f t="shared" si="1"/>
        <v>0.48951048951048953</v>
      </c>
      <c r="AN14" s="11">
        <v>815</v>
      </c>
      <c r="AO14" s="17">
        <v>700</v>
      </c>
      <c r="AP14" s="25">
        <f>SUM(B14,J14,F14,N14,R14,V14,Z14,AD14,AH14)</f>
        <v>808</v>
      </c>
      <c r="AQ14" s="24">
        <v>698</v>
      </c>
      <c r="AR14" s="25">
        <v>1420</v>
      </c>
      <c r="AS14" s="146">
        <v>1430</v>
      </c>
    </row>
    <row r="15" spans="1:45" ht="13.5" customHeight="1" x14ac:dyDescent="0.25">
      <c r="A15" s="3" t="s">
        <v>8</v>
      </c>
      <c r="B15" s="136">
        <v>217</v>
      </c>
      <c r="C15" s="151">
        <f>(B15/AP15)*100</f>
        <v>28.477690288713909</v>
      </c>
      <c r="D15" s="136">
        <v>497</v>
      </c>
      <c r="E15" s="151">
        <f>D15/AQ15*100</f>
        <v>68.741355463347162</v>
      </c>
      <c r="F15" s="37">
        <v>79</v>
      </c>
      <c r="G15" s="36">
        <f>F15/AP15*100</f>
        <v>10.36745406824147</v>
      </c>
      <c r="H15" s="37">
        <v>226</v>
      </c>
      <c r="I15" s="36">
        <f>H15/AQ15*100</f>
        <v>31.258644536652834</v>
      </c>
      <c r="J15" s="48">
        <v>147</v>
      </c>
      <c r="K15" s="47">
        <f>J15/AP15*100</f>
        <v>19.291338582677163</v>
      </c>
      <c r="L15" s="48"/>
      <c r="M15" s="47"/>
      <c r="N15" s="60">
        <v>139</v>
      </c>
      <c r="O15" s="58">
        <f>N15/AP15*100</f>
        <v>18.241469816272964</v>
      </c>
      <c r="P15" s="61"/>
      <c r="Q15" s="58"/>
      <c r="R15" s="111">
        <v>11</v>
      </c>
      <c r="S15" s="152">
        <f>R15/AP15*100</f>
        <v>1.4435695538057742</v>
      </c>
      <c r="T15" s="116"/>
      <c r="U15" s="152"/>
      <c r="V15" s="74">
        <v>16</v>
      </c>
      <c r="W15" s="72">
        <f>V15/AP15*100</f>
        <v>2.0997375328083989</v>
      </c>
      <c r="X15" s="75"/>
      <c r="Y15" s="72"/>
      <c r="Z15" s="88">
        <v>26</v>
      </c>
      <c r="AA15" s="86">
        <f>Z15/AP15*100</f>
        <v>3.4120734908136483</v>
      </c>
      <c r="AB15" s="89"/>
      <c r="AC15" s="86"/>
      <c r="AD15" s="124">
        <v>54</v>
      </c>
      <c r="AE15" s="153">
        <f>AD15/AP15*100</f>
        <v>7.0866141732283463</v>
      </c>
      <c r="AF15" s="129"/>
      <c r="AG15" s="153"/>
      <c r="AH15" s="101">
        <v>73</v>
      </c>
      <c r="AI15" s="100">
        <f>AH15/AP15*100</f>
        <v>9.5800524934383215</v>
      </c>
      <c r="AJ15" s="101"/>
      <c r="AK15" s="100"/>
      <c r="AL15" s="172">
        <f t="shared" si="0"/>
        <v>0.62144597887896025</v>
      </c>
      <c r="AM15" s="267">
        <f t="shared" si="1"/>
        <v>0.58219727345629513</v>
      </c>
      <c r="AN15" s="11">
        <v>765</v>
      </c>
      <c r="AO15" s="17">
        <v>726</v>
      </c>
      <c r="AP15" s="25">
        <f>SUM(B15,J15,F15,N15,R15,V15,Z15,AD15,AH15)</f>
        <v>762</v>
      </c>
      <c r="AQ15" s="24">
        <v>723</v>
      </c>
      <c r="AR15" s="25">
        <v>1231</v>
      </c>
      <c r="AS15" s="146">
        <v>1247</v>
      </c>
    </row>
    <row r="16" spans="1:45" ht="13.5" customHeight="1" x14ac:dyDescent="0.25">
      <c r="A16" s="3" t="s">
        <v>5</v>
      </c>
      <c r="B16" s="136">
        <v>190</v>
      </c>
      <c r="C16" s="151">
        <f>(B16/AP16)*100</f>
        <v>30.744336569579289</v>
      </c>
      <c r="D16" s="136">
        <v>398</v>
      </c>
      <c r="E16" s="151">
        <f>D16/AQ16*100</f>
        <v>71.071428571428569</v>
      </c>
      <c r="F16" s="37">
        <v>47</v>
      </c>
      <c r="G16" s="36">
        <f>F16/AP16*100</f>
        <v>7.6051779935275077</v>
      </c>
      <c r="H16" s="37">
        <v>162</v>
      </c>
      <c r="I16" s="36">
        <f>H16/AQ16*100</f>
        <v>28.928571428571431</v>
      </c>
      <c r="J16" s="48">
        <v>138</v>
      </c>
      <c r="K16" s="47">
        <f>J16/AP16*100</f>
        <v>22.330097087378643</v>
      </c>
      <c r="L16" s="48"/>
      <c r="M16" s="47"/>
      <c r="N16" s="60">
        <v>96</v>
      </c>
      <c r="O16" s="58">
        <f>N16/AP16*100</f>
        <v>15.53398058252427</v>
      </c>
      <c r="P16" s="61"/>
      <c r="Q16" s="58"/>
      <c r="R16" s="111">
        <v>19</v>
      </c>
      <c r="S16" s="152">
        <f>R16/AP16*100</f>
        <v>3.0744336569579289</v>
      </c>
      <c r="T16" s="116"/>
      <c r="U16" s="152"/>
      <c r="V16" s="74">
        <v>15</v>
      </c>
      <c r="W16" s="72">
        <f>V16/AP16*100</f>
        <v>2.4271844660194173</v>
      </c>
      <c r="X16" s="75"/>
      <c r="Y16" s="72"/>
      <c r="Z16" s="88">
        <v>25</v>
      </c>
      <c r="AA16" s="86">
        <f>Z16/AP16*100</f>
        <v>4.0453074433656955</v>
      </c>
      <c r="AB16" s="89"/>
      <c r="AC16" s="86"/>
      <c r="AD16" s="124">
        <v>39</v>
      </c>
      <c r="AE16" s="153">
        <f>AD16/AP16*100</f>
        <v>6.3106796116504853</v>
      </c>
      <c r="AF16" s="129"/>
      <c r="AG16" s="153"/>
      <c r="AH16" s="101">
        <v>49</v>
      </c>
      <c r="AI16" s="100">
        <f>AH16/AP16*100</f>
        <v>7.9288025889967635</v>
      </c>
      <c r="AJ16" s="101"/>
      <c r="AK16" s="100"/>
      <c r="AL16" s="172">
        <f t="shared" si="0"/>
        <v>0.59503342884431709</v>
      </c>
      <c r="AM16" s="267">
        <f t="shared" si="1"/>
        <v>0.5338417540514776</v>
      </c>
      <c r="AN16" s="11">
        <v>623</v>
      </c>
      <c r="AO16" s="17">
        <v>560</v>
      </c>
      <c r="AP16" s="25">
        <f>SUM(B16,J16,F16,N16,R16,V16,Z16,AD16,AH16)</f>
        <v>618</v>
      </c>
      <c r="AQ16" s="24">
        <v>560</v>
      </c>
      <c r="AR16" s="25">
        <v>1047</v>
      </c>
      <c r="AS16" s="146">
        <v>1049</v>
      </c>
    </row>
    <row r="17" spans="1:45" ht="13.5" customHeight="1" x14ac:dyDescent="0.25">
      <c r="A17" s="3" t="s">
        <v>18</v>
      </c>
      <c r="B17" s="136">
        <v>163</v>
      </c>
      <c r="C17" s="151">
        <f>(B17/AP17)*100</f>
        <v>25.271317829457363</v>
      </c>
      <c r="D17" s="136">
        <v>355</v>
      </c>
      <c r="E17" s="151">
        <f>D17/AQ17*100</f>
        <v>59.463986599664985</v>
      </c>
      <c r="F17" s="37">
        <v>79</v>
      </c>
      <c r="G17" s="36">
        <f>F17/AP17*100</f>
        <v>12.248062015503876</v>
      </c>
      <c r="H17" s="37">
        <v>242</v>
      </c>
      <c r="I17" s="36">
        <f>H17/AQ17*100</f>
        <v>40.536013400335008</v>
      </c>
      <c r="J17" s="48">
        <v>135</v>
      </c>
      <c r="K17" s="47">
        <f>J17/AP17*100</f>
        <v>20.930232558139537</v>
      </c>
      <c r="L17" s="48"/>
      <c r="M17" s="47"/>
      <c r="N17" s="60">
        <v>89</v>
      </c>
      <c r="O17" s="58">
        <f>N17/AP17*100</f>
        <v>13.798449612403102</v>
      </c>
      <c r="P17" s="61"/>
      <c r="Q17" s="58"/>
      <c r="R17" s="111">
        <v>6</v>
      </c>
      <c r="S17" s="152">
        <f>R17/AP17*100</f>
        <v>0.93023255813953487</v>
      </c>
      <c r="T17" s="116"/>
      <c r="U17" s="152"/>
      <c r="V17" s="74">
        <v>16</v>
      </c>
      <c r="W17" s="72">
        <f>V17/AP17*100</f>
        <v>2.4806201550387597</v>
      </c>
      <c r="X17" s="75"/>
      <c r="Y17" s="72"/>
      <c r="Z17" s="88">
        <v>34</v>
      </c>
      <c r="AA17" s="86">
        <f>Z17/AP17*100</f>
        <v>5.2713178294573639</v>
      </c>
      <c r="AB17" s="89"/>
      <c r="AC17" s="86"/>
      <c r="AD17" s="124">
        <v>35</v>
      </c>
      <c r="AE17" s="153">
        <f>AD17/AP17*100</f>
        <v>5.4263565891472867</v>
      </c>
      <c r="AF17" s="129"/>
      <c r="AG17" s="153"/>
      <c r="AH17" s="101">
        <v>88</v>
      </c>
      <c r="AI17" s="100">
        <f>AH17/AP17*100</f>
        <v>13.643410852713178</v>
      </c>
      <c r="AJ17" s="101"/>
      <c r="AK17" s="100"/>
      <c r="AL17" s="172">
        <f t="shared" si="0"/>
        <v>0.60167910447761197</v>
      </c>
      <c r="AM17" s="267">
        <f t="shared" si="1"/>
        <v>0.56097560975609762</v>
      </c>
      <c r="AN17" s="11">
        <v>645</v>
      </c>
      <c r="AO17" s="17">
        <v>598</v>
      </c>
      <c r="AP17" s="25">
        <f>SUM(B17,J17,F17,N17,R17,V17,Z17,AD17,AH17)</f>
        <v>645</v>
      </c>
      <c r="AQ17" s="24">
        <v>597</v>
      </c>
      <c r="AR17" s="25">
        <v>1072</v>
      </c>
      <c r="AS17" s="146">
        <v>1066</v>
      </c>
    </row>
    <row r="18" spans="1:45" ht="13.5" customHeight="1" x14ac:dyDescent="0.25">
      <c r="A18" s="3" t="s">
        <v>13</v>
      </c>
      <c r="B18" s="136">
        <v>207</v>
      </c>
      <c r="C18" s="151">
        <f>(B18/AP18)*100</f>
        <v>27.094240837696336</v>
      </c>
      <c r="D18" s="136">
        <v>462</v>
      </c>
      <c r="E18" s="151">
        <f>D18/AQ18*100</f>
        <v>67.151162790697668</v>
      </c>
      <c r="F18" s="37">
        <v>75</v>
      </c>
      <c r="G18" s="36">
        <f>F18/AP18*100</f>
        <v>9.8167539267015709</v>
      </c>
      <c r="H18" s="37">
        <v>226</v>
      </c>
      <c r="I18" s="36">
        <f>H18/AQ18*100</f>
        <v>32.848837209302324</v>
      </c>
      <c r="J18" s="48">
        <v>174</v>
      </c>
      <c r="K18" s="47">
        <f>J18/AP18*100</f>
        <v>22.774869109947645</v>
      </c>
      <c r="L18" s="48"/>
      <c r="M18" s="47"/>
      <c r="N18" s="60">
        <v>124</v>
      </c>
      <c r="O18" s="58">
        <f>N18/AP18*100</f>
        <v>16.230366492146597</v>
      </c>
      <c r="P18" s="61"/>
      <c r="Q18" s="58"/>
      <c r="R18" s="111">
        <v>17</v>
      </c>
      <c r="S18" s="152">
        <f>R18/AP18*100</f>
        <v>2.2251308900523559</v>
      </c>
      <c r="T18" s="116"/>
      <c r="U18" s="152"/>
      <c r="V18" s="74">
        <v>13</v>
      </c>
      <c r="W18" s="72">
        <f>V18/AP18*100</f>
        <v>1.7015706806282722</v>
      </c>
      <c r="X18" s="75"/>
      <c r="Y18" s="72"/>
      <c r="Z18" s="88">
        <v>28</v>
      </c>
      <c r="AA18" s="86">
        <f>Z18/AP18*100</f>
        <v>3.664921465968586</v>
      </c>
      <c r="AB18" s="89"/>
      <c r="AC18" s="86"/>
      <c r="AD18" s="124">
        <v>52</v>
      </c>
      <c r="AE18" s="153">
        <f>AD18/AP18*100</f>
        <v>6.8062827225130889</v>
      </c>
      <c r="AF18" s="129"/>
      <c r="AG18" s="153"/>
      <c r="AH18" s="101">
        <v>74</v>
      </c>
      <c r="AI18" s="100">
        <f>AH18/AP18*100</f>
        <v>9.6858638743455501</v>
      </c>
      <c r="AJ18" s="101"/>
      <c r="AK18" s="100"/>
      <c r="AL18" s="172">
        <f t="shared" si="0"/>
        <v>0.62439024390243902</v>
      </c>
      <c r="AM18" s="267">
        <f t="shared" si="1"/>
        <v>0.56341463414634141</v>
      </c>
      <c r="AN18" s="11">
        <v>768</v>
      </c>
      <c r="AO18" s="17">
        <v>693</v>
      </c>
      <c r="AP18" s="25">
        <f>SUM(B18,J18,F18,N18,R18,V18,Z18,AD18,AH18)</f>
        <v>764</v>
      </c>
      <c r="AQ18" s="24">
        <v>688</v>
      </c>
      <c r="AR18" s="25">
        <v>1230</v>
      </c>
      <c r="AS18" s="146">
        <v>1230</v>
      </c>
    </row>
    <row r="19" spans="1:45" ht="13.5" customHeight="1" x14ac:dyDescent="0.25">
      <c r="A19" s="3" t="s">
        <v>20</v>
      </c>
      <c r="B19" s="136">
        <v>194</v>
      </c>
      <c r="C19" s="151">
        <f>(B19/AP19)*100</f>
        <v>30.5993690851735</v>
      </c>
      <c r="D19" s="136">
        <v>405</v>
      </c>
      <c r="E19" s="151">
        <f>D19/AQ19*100</f>
        <v>65.746753246753244</v>
      </c>
      <c r="F19" s="37">
        <v>87</v>
      </c>
      <c r="G19" s="36">
        <f>F19/AP19*100</f>
        <v>13.722397476340694</v>
      </c>
      <c r="H19" s="37">
        <v>211</v>
      </c>
      <c r="I19" s="36">
        <f>H19/AQ19*100</f>
        <v>34.253246753246749</v>
      </c>
      <c r="J19" s="48">
        <v>122</v>
      </c>
      <c r="K19" s="47">
        <f>J19/AP19*100</f>
        <v>19.242902208201894</v>
      </c>
      <c r="L19" s="48"/>
      <c r="M19" s="47"/>
      <c r="N19" s="60">
        <v>105</v>
      </c>
      <c r="O19" s="58">
        <f>N19/AP19*100</f>
        <v>16.561514195583594</v>
      </c>
      <c r="P19" s="61"/>
      <c r="Q19" s="58"/>
      <c r="R19" s="111">
        <v>15</v>
      </c>
      <c r="S19" s="152">
        <f>R19/AP19*100</f>
        <v>2.3659305993690851</v>
      </c>
      <c r="T19" s="116"/>
      <c r="U19" s="152"/>
      <c r="V19" s="74">
        <v>19</v>
      </c>
      <c r="W19" s="72">
        <f>V19/AP19*100</f>
        <v>2.9968454258675079</v>
      </c>
      <c r="X19" s="75"/>
      <c r="Y19" s="72"/>
      <c r="Z19" s="88">
        <v>18</v>
      </c>
      <c r="AA19" s="86">
        <f>Z19/AP19*100</f>
        <v>2.8391167192429023</v>
      </c>
      <c r="AB19" s="89"/>
      <c r="AC19" s="86"/>
      <c r="AD19" s="124">
        <v>41</v>
      </c>
      <c r="AE19" s="153">
        <f>AD19/AP19*100</f>
        <v>6.4668769716088326</v>
      </c>
      <c r="AF19" s="129"/>
      <c r="AG19" s="153"/>
      <c r="AH19" s="101">
        <v>33</v>
      </c>
      <c r="AI19" s="100">
        <f>AH19/AP19*100</f>
        <v>5.2050473186119879</v>
      </c>
      <c r="AJ19" s="101"/>
      <c r="AK19" s="100"/>
      <c r="AL19" s="172">
        <f t="shared" si="0"/>
        <v>0.63927855711422843</v>
      </c>
      <c r="AM19" s="267">
        <f t="shared" si="1"/>
        <v>0.61899999999999999</v>
      </c>
      <c r="AN19" s="11">
        <v>638</v>
      </c>
      <c r="AO19" s="17">
        <v>619</v>
      </c>
      <c r="AP19" s="25">
        <f>SUM(B19,J19,F19,N19,R19,V19,Z19,AD19,AH19)</f>
        <v>634</v>
      </c>
      <c r="AQ19" s="24">
        <v>616</v>
      </c>
      <c r="AR19" s="25">
        <v>998</v>
      </c>
      <c r="AS19" s="146">
        <v>1000</v>
      </c>
    </row>
    <row r="20" spans="1:45" ht="13.5" customHeight="1" x14ac:dyDescent="0.25">
      <c r="A20" s="3" t="s">
        <v>14</v>
      </c>
      <c r="B20" s="136">
        <v>151</v>
      </c>
      <c r="C20" s="151">
        <f>(B20/AP20)*100</f>
        <v>30.5668016194332</v>
      </c>
      <c r="D20" s="136">
        <v>319</v>
      </c>
      <c r="E20" s="151">
        <f>D20/AQ20*100</f>
        <v>68.308351177730202</v>
      </c>
      <c r="F20" s="37">
        <v>77</v>
      </c>
      <c r="G20" s="36">
        <f>F20/AP20*100</f>
        <v>15.587044534412955</v>
      </c>
      <c r="H20" s="37">
        <v>148</v>
      </c>
      <c r="I20" s="36">
        <f>H20/AQ20*100</f>
        <v>31.691648822269809</v>
      </c>
      <c r="J20" s="48">
        <v>81</v>
      </c>
      <c r="K20" s="47">
        <f>J20/AP20*100</f>
        <v>16.396761133603238</v>
      </c>
      <c r="L20" s="48"/>
      <c r="M20" s="47"/>
      <c r="N20" s="60">
        <v>89</v>
      </c>
      <c r="O20" s="58">
        <f>N20/AP20*100</f>
        <v>18.016194331983808</v>
      </c>
      <c r="P20" s="61"/>
      <c r="Q20" s="58"/>
      <c r="R20" s="111">
        <v>6</v>
      </c>
      <c r="S20" s="152">
        <f>R20/AP20*100</f>
        <v>1.214574898785425</v>
      </c>
      <c r="T20" s="116"/>
      <c r="U20" s="152"/>
      <c r="V20" s="74">
        <v>11</v>
      </c>
      <c r="W20" s="72">
        <f>V20/AP20*100</f>
        <v>2.2267206477732793</v>
      </c>
      <c r="X20" s="75"/>
      <c r="Y20" s="72"/>
      <c r="Z20" s="88">
        <v>9</v>
      </c>
      <c r="AA20" s="86">
        <f>Z20/AP20*100</f>
        <v>1.8218623481781375</v>
      </c>
      <c r="AB20" s="89"/>
      <c r="AC20" s="86"/>
      <c r="AD20" s="124">
        <v>39</v>
      </c>
      <c r="AE20" s="153">
        <f>AD20/AP20*100</f>
        <v>7.8947368421052628</v>
      </c>
      <c r="AF20" s="129"/>
      <c r="AG20" s="153"/>
      <c r="AH20" s="101">
        <v>31</v>
      </c>
      <c r="AI20" s="100">
        <f>AH20/AP20*100</f>
        <v>6.2753036437246958</v>
      </c>
      <c r="AJ20" s="101"/>
      <c r="AK20" s="100"/>
      <c r="AL20" s="172">
        <f t="shared" si="0"/>
        <v>0.63117870722433456</v>
      </c>
      <c r="AM20" s="267">
        <f t="shared" si="1"/>
        <v>0.59541984732824427</v>
      </c>
      <c r="AN20" s="11">
        <v>498</v>
      </c>
      <c r="AO20" s="17">
        <v>468</v>
      </c>
      <c r="AP20" s="25">
        <f>SUM(B20,J20,F20,N20,R20,V20,Z20,AD20,AH20)</f>
        <v>494</v>
      </c>
      <c r="AQ20" s="24">
        <v>467</v>
      </c>
      <c r="AR20" s="25">
        <v>789</v>
      </c>
      <c r="AS20" s="146">
        <v>786</v>
      </c>
    </row>
    <row r="21" spans="1:45" ht="13.5" customHeight="1" x14ac:dyDescent="0.25">
      <c r="A21" s="3" t="s">
        <v>21</v>
      </c>
      <c r="B21" s="136">
        <v>92</v>
      </c>
      <c r="C21" s="151">
        <f>(B21/AP21)*100</f>
        <v>24.146981627296586</v>
      </c>
      <c r="D21" s="136">
        <v>233</v>
      </c>
      <c r="E21" s="151">
        <f>D21/AQ21*100</f>
        <v>64.010989010989007</v>
      </c>
      <c r="F21" s="37">
        <v>44</v>
      </c>
      <c r="G21" s="36">
        <f>F21/AP21*100</f>
        <v>11.548556430446194</v>
      </c>
      <c r="H21" s="37">
        <v>131</v>
      </c>
      <c r="I21" s="36">
        <f>H21/AQ21*100</f>
        <v>35.989010989010985</v>
      </c>
      <c r="J21" s="48">
        <v>8</v>
      </c>
      <c r="K21" s="47">
        <f>J21/AP21*100</f>
        <v>2.0997375328083989</v>
      </c>
      <c r="L21" s="48"/>
      <c r="M21" s="47"/>
      <c r="N21" s="60">
        <v>58</v>
      </c>
      <c r="O21" s="58">
        <f>N21/AP21*100</f>
        <v>15.223097112860891</v>
      </c>
      <c r="P21" s="61"/>
      <c r="Q21" s="58"/>
      <c r="R21" s="111">
        <v>6</v>
      </c>
      <c r="S21" s="152">
        <f>R21/AP21*100</f>
        <v>1.5748031496062991</v>
      </c>
      <c r="T21" s="116"/>
      <c r="U21" s="152"/>
      <c r="V21" s="74">
        <v>5</v>
      </c>
      <c r="W21" s="72">
        <f>V21/AP21*100</f>
        <v>1.3123359580052494</v>
      </c>
      <c r="X21" s="75"/>
      <c r="Y21" s="72"/>
      <c r="Z21" s="88">
        <v>8</v>
      </c>
      <c r="AA21" s="86">
        <f>Z21/AP21*100</f>
        <v>2.0997375328083989</v>
      </c>
      <c r="AB21" s="89"/>
      <c r="AC21" s="86"/>
      <c r="AD21" s="124">
        <v>35</v>
      </c>
      <c r="AE21" s="153">
        <f>AD21/AP21*100</f>
        <v>9.1863517060367457</v>
      </c>
      <c r="AF21" s="129"/>
      <c r="AG21" s="153"/>
      <c r="AH21" s="101">
        <v>54</v>
      </c>
      <c r="AI21" s="100">
        <f>AH21/AP21*100</f>
        <v>14.173228346456693</v>
      </c>
      <c r="AJ21" s="101"/>
      <c r="AK21" s="100"/>
      <c r="AL21" s="172">
        <f t="shared" si="0"/>
        <v>0.56304985337243407</v>
      </c>
      <c r="AM21" s="267">
        <f t="shared" si="1"/>
        <v>0.5242165242165242</v>
      </c>
      <c r="AN21" s="11">
        <v>384</v>
      </c>
      <c r="AO21" s="17">
        <v>368</v>
      </c>
      <c r="AP21" s="25">
        <v>381</v>
      </c>
      <c r="AQ21" s="24">
        <v>364</v>
      </c>
      <c r="AR21" s="25">
        <v>682</v>
      </c>
      <c r="AS21" s="146">
        <v>702</v>
      </c>
    </row>
    <row r="22" spans="1:45" ht="13.5" customHeight="1" x14ac:dyDescent="0.25">
      <c r="A22" s="3" t="s">
        <v>16</v>
      </c>
      <c r="B22" s="271">
        <v>132</v>
      </c>
      <c r="C22" s="151">
        <f>(B22/AP22)*100</f>
        <v>27.160493827160494</v>
      </c>
      <c r="D22" s="136">
        <v>266</v>
      </c>
      <c r="E22" s="151">
        <f>D22/AQ22*100</f>
        <v>64.563106796116514</v>
      </c>
      <c r="F22" s="37">
        <v>40</v>
      </c>
      <c r="G22" s="36">
        <f>F22/AP22*100</f>
        <v>8.2304526748971192</v>
      </c>
      <c r="H22" s="37">
        <v>146</v>
      </c>
      <c r="I22" s="36">
        <f>H22/AQ22*100</f>
        <v>35.436893203883493</v>
      </c>
      <c r="J22" s="48">
        <v>112</v>
      </c>
      <c r="K22" s="47">
        <f>J22/AP22*100</f>
        <v>23.045267489711936</v>
      </c>
      <c r="L22" s="48"/>
      <c r="M22" s="47"/>
      <c r="N22" s="60">
        <v>84</v>
      </c>
      <c r="O22" s="58">
        <f>N22/AP22*100</f>
        <v>17.283950617283949</v>
      </c>
      <c r="P22" s="61"/>
      <c r="Q22" s="58"/>
      <c r="R22" s="111">
        <v>5</v>
      </c>
      <c r="S22" s="152">
        <f>R22/AP22*100</f>
        <v>1.0288065843621399</v>
      </c>
      <c r="T22" s="116"/>
      <c r="U22" s="152"/>
      <c r="V22" s="74">
        <v>11</v>
      </c>
      <c r="W22" s="72">
        <f>V22/AP22*100</f>
        <v>2.263374485596708</v>
      </c>
      <c r="X22" s="75"/>
      <c r="Y22" s="72"/>
      <c r="Z22" s="88">
        <v>16</v>
      </c>
      <c r="AA22" s="86">
        <f>Z22/AP22*100</f>
        <v>3.2921810699588478</v>
      </c>
      <c r="AB22" s="89"/>
      <c r="AC22" s="86"/>
      <c r="AD22" s="124">
        <v>49</v>
      </c>
      <c r="AE22" s="153">
        <f>AD22/AP22*100</f>
        <v>10.08230452674897</v>
      </c>
      <c r="AF22" s="129"/>
      <c r="AG22" s="153"/>
      <c r="AH22" s="101">
        <v>37</v>
      </c>
      <c r="AI22" s="100">
        <f>AH22/AP22*100</f>
        <v>7.6131687242798352</v>
      </c>
      <c r="AJ22" s="101"/>
      <c r="AK22" s="100"/>
      <c r="AL22" s="172">
        <f t="shared" si="0"/>
        <v>0.67683772538141473</v>
      </c>
      <c r="AM22" s="267">
        <f t="shared" si="1"/>
        <v>0.57660167130919215</v>
      </c>
      <c r="AN22" s="11">
        <v>488</v>
      </c>
      <c r="AO22" s="17">
        <v>414</v>
      </c>
      <c r="AP22" s="25">
        <f>SUM(B22,J22,F22,N22,R22,V22,Z22,AD22,AH22)</f>
        <v>486</v>
      </c>
      <c r="AQ22" s="24">
        <v>412</v>
      </c>
      <c r="AR22" s="25">
        <v>721</v>
      </c>
      <c r="AS22" s="146">
        <v>718</v>
      </c>
    </row>
    <row r="23" spans="1:45" ht="13.5" customHeight="1" x14ac:dyDescent="0.25">
      <c r="A23" s="3" t="s">
        <v>6</v>
      </c>
      <c r="B23" s="136">
        <v>112</v>
      </c>
      <c r="C23" s="151">
        <f>(B23/AP23)*100</f>
        <v>29.551451187335093</v>
      </c>
      <c r="D23" s="136">
        <v>212</v>
      </c>
      <c r="E23" s="151">
        <f>D23/AQ23*100</f>
        <v>55.643044619422575</v>
      </c>
      <c r="F23" s="37">
        <v>76</v>
      </c>
      <c r="G23" s="36">
        <f>F23/AP23*100</f>
        <v>20.052770448548813</v>
      </c>
      <c r="H23" s="37">
        <v>169</v>
      </c>
      <c r="I23" s="36">
        <f>H23/AQ23*100</f>
        <v>44.356955380577432</v>
      </c>
      <c r="J23" s="48">
        <v>61</v>
      </c>
      <c r="K23" s="47">
        <f>J23/AP23*100</f>
        <v>16.094986807387862</v>
      </c>
      <c r="L23" s="48"/>
      <c r="M23" s="47"/>
      <c r="N23" s="60">
        <v>47</v>
      </c>
      <c r="O23" s="58">
        <f>N23/AP23*100</f>
        <v>12.401055408970976</v>
      </c>
      <c r="P23" s="61"/>
      <c r="Q23" s="58"/>
      <c r="R23" s="111">
        <v>9</v>
      </c>
      <c r="S23" s="152">
        <f>R23/AP23*100</f>
        <v>2.3746701846965697</v>
      </c>
      <c r="T23" s="116"/>
      <c r="U23" s="152"/>
      <c r="V23" s="74">
        <v>8</v>
      </c>
      <c r="W23" s="72">
        <f>V23/AP23*100</f>
        <v>2.1108179419525066</v>
      </c>
      <c r="X23" s="75"/>
      <c r="Y23" s="72"/>
      <c r="Z23" s="88">
        <v>10</v>
      </c>
      <c r="AA23" s="86">
        <f>Z23/AP23*100</f>
        <v>2.6385224274406331</v>
      </c>
      <c r="AB23" s="89"/>
      <c r="AC23" s="86"/>
      <c r="AD23" s="124">
        <v>24</v>
      </c>
      <c r="AE23" s="153">
        <f>AD23/AP23*100</f>
        <v>6.3324538258575203</v>
      </c>
      <c r="AF23" s="129"/>
      <c r="AG23" s="153"/>
      <c r="AH23" s="101">
        <v>32</v>
      </c>
      <c r="AI23" s="100">
        <f>AH23/AP23*100</f>
        <v>8.4432717678100264</v>
      </c>
      <c r="AJ23" s="101"/>
      <c r="AK23" s="100"/>
      <c r="AL23" s="172">
        <f t="shared" si="0"/>
        <v>0.66095890410958902</v>
      </c>
      <c r="AM23" s="267">
        <f t="shared" si="1"/>
        <v>0.65523156089193824</v>
      </c>
      <c r="AN23" s="11">
        <v>386</v>
      </c>
      <c r="AO23" s="17">
        <v>382</v>
      </c>
      <c r="AP23" s="25">
        <f>SUM(B23,J23,F23,N23,R23,V23,Z23,AD23,AH23)</f>
        <v>379</v>
      </c>
      <c r="AQ23" s="24">
        <v>381</v>
      </c>
      <c r="AR23" s="25">
        <v>584</v>
      </c>
      <c r="AS23" s="146">
        <v>583</v>
      </c>
    </row>
    <row r="24" spans="1:45" ht="13.5" customHeight="1" x14ac:dyDescent="0.25">
      <c r="A24" s="3" t="s">
        <v>15</v>
      </c>
      <c r="B24" s="136">
        <v>71</v>
      </c>
      <c r="C24" s="151">
        <f>(B24/AP24)*100</f>
        <v>28.286852589641438</v>
      </c>
      <c r="D24" s="136">
        <v>182</v>
      </c>
      <c r="E24" s="151">
        <f>D24/AQ24*100</f>
        <v>71.653543307086608</v>
      </c>
      <c r="F24" s="37">
        <v>34</v>
      </c>
      <c r="G24" s="36">
        <f>F24/AP24*100</f>
        <v>13.545816733067728</v>
      </c>
      <c r="H24" s="37">
        <v>72</v>
      </c>
      <c r="I24" s="36">
        <f>H24/AQ24*100</f>
        <v>28.346456692913385</v>
      </c>
      <c r="J24" s="48">
        <v>38</v>
      </c>
      <c r="K24" s="47">
        <f>J24/AP24*100</f>
        <v>15.139442231075698</v>
      </c>
      <c r="L24" s="48"/>
      <c r="M24" s="47"/>
      <c r="N24" s="60">
        <v>63</v>
      </c>
      <c r="O24" s="58">
        <f>N24/AP24*100</f>
        <v>25.099601593625497</v>
      </c>
      <c r="P24" s="61"/>
      <c r="Q24" s="58"/>
      <c r="R24" s="111">
        <v>5</v>
      </c>
      <c r="S24" s="152">
        <f>R24/AP24*100</f>
        <v>1.9920318725099602</v>
      </c>
      <c r="T24" s="116"/>
      <c r="U24" s="152"/>
      <c r="V24" s="74">
        <v>4</v>
      </c>
      <c r="W24" s="72">
        <f>V24/AP24*100</f>
        <v>1.593625498007968</v>
      </c>
      <c r="X24" s="75"/>
      <c r="Y24" s="72"/>
      <c r="Z24" s="88">
        <v>10</v>
      </c>
      <c r="AA24" s="86">
        <f>Z24/AP24*100</f>
        <v>3.9840637450199203</v>
      </c>
      <c r="AB24" s="89"/>
      <c r="AC24" s="86"/>
      <c r="AD24" s="124">
        <v>16</v>
      </c>
      <c r="AE24" s="153">
        <f>AD24/AP24*100</f>
        <v>6.3745019920318722</v>
      </c>
      <c r="AF24" s="129"/>
      <c r="AG24" s="153"/>
      <c r="AH24" s="101">
        <v>10</v>
      </c>
      <c r="AI24" s="100">
        <f>AH24/AP24*100</f>
        <v>3.9840637450199203</v>
      </c>
      <c r="AJ24" s="101"/>
      <c r="AK24" s="100"/>
      <c r="AL24" s="172">
        <f t="shared" si="0"/>
        <v>0.58782201405152223</v>
      </c>
      <c r="AM24" s="267">
        <f t="shared" si="1"/>
        <v>0.59345794392523366</v>
      </c>
      <c r="AN24" s="11">
        <v>251</v>
      </c>
      <c r="AO24" s="17">
        <v>254</v>
      </c>
      <c r="AP24" s="25">
        <f>SUM(B24,J24,F24,N24,R24,V24,Z24,AD24,AH24)</f>
        <v>251</v>
      </c>
      <c r="AQ24" s="24">
        <v>254</v>
      </c>
      <c r="AR24" s="25">
        <v>427</v>
      </c>
      <c r="AS24" s="146">
        <v>428</v>
      </c>
    </row>
    <row r="25" spans="1:45" ht="13.5" customHeight="1" x14ac:dyDescent="0.25">
      <c r="A25" s="3" t="s">
        <v>24</v>
      </c>
      <c r="B25" s="136">
        <v>34</v>
      </c>
      <c r="C25" s="151">
        <f>(B25/AP25)*100</f>
        <v>23.776223776223777</v>
      </c>
      <c r="D25" s="136">
        <v>96</v>
      </c>
      <c r="E25" s="151">
        <f>D25/AQ25*100</f>
        <v>71.111111111111114</v>
      </c>
      <c r="F25" s="37">
        <v>13</v>
      </c>
      <c r="G25" s="36">
        <f>F25/AP25*100</f>
        <v>9.0909090909090917</v>
      </c>
      <c r="H25" s="37">
        <v>39</v>
      </c>
      <c r="I25" s="36">
        <f>H25/AQ25*100</f>
        <v>28.888888888888886</v>
      </c>
      <c r="J25" s="48">
        <v>39</v>
      </c>
      <c r="K25" s="47">
        <f>J25/AP25*100</f>
        <v>27.27272727272727</v>
      </c>
      <c r="L25" s="48"/>
      <c r="M25" s="47"/>
      <c r="N25" s="60">
        <v>19</v>
      </c>
      <c r="O25" s="58">
        <f>N25/AP25*100</f>
        <v>13.286713286713287</v>
      </c>
      <c r="P25" s="61"/>
      <c r="Q25" s="58"/>
      <c r="R25" s="111"/>
      <c r="S25" s="152">
        <f>R25/AP25*100</f>
        <v>0</v>
      </c>
      <c r="T25" s="116"/>
      <c r="U25" s="152"/>
      <c r="V25" s="74">
        <v>7</v>
      </c>
      <c r="W25" s="72">
        <f>V25/AP25*100</f>
        <v>4.895104895104895</v>
      </c>
      <c r="X25" s="75"/>
      <c r="Y25" s="72"/>
      <c r="Z25" s="88">
        <v>1</v>
      </c>
      <c r="AA25" s="86">
        <f>Z25/AP25*100</f>
        <v>0.69930069930069927</v>
      </c>
      <c r="AB25" s="89"/>
      <c r="AC25" s="86"/>
      <c r="AD25" s="124">
        <v>8</v>
      </c>
      <c r="AE25" s="153">
        <f>AD25/AP25*100</f>
        <v>5.5944055944055942</v>
      </c>
      <c r="AF25" s="129"/>
      <c r="AG25" s="153"/>
      <c r="AH25" s="101">
        <v>22</v>
      </c>
      <c r="AI25" s="100">
        <f>AH25/AP25*100</f>
        <v>15.384615384615385</v>
      </c>
      <c r="AJ25" s="101"/>
      <c r="AK25" s="100"/>
      <c r="AL25" s="172">
        <f t="shared" si="0"/>
        <v>0.49324324324324326</v>
      </c>
      <c r="AM25" s="267">
        <f t="shared" si="1"/>
        <v>0.45</v>
      </c>
      <c r="AN25" s="11">
        <v>146</v>
      </c>
      <c r="AO25" s="17">
        <v>135</v>
      </c>
      <c r="AP25" s="25">
        <f>SUM(B25,J25,F25,N25,R25,V25,Z25,AD25,AH25)</f>
        <v>143</v>
      </c>
      <c r="AQ25" s="24">
        <v>135</v>
      </c>
      <c r="AR25" s="25">
        <v>296</v>
      </c>
      <c r="AS25" s="146">
        <v>300</v>
      </c>
    </row>
    <row r="26" spans="1:45" ht="13.5" customHeight="1" x14ac:dyDescent="0.25">
      <c r="A26" s="3" t="s">
        <v>2</v>
      </c>
      <c r="B26" s="136">
        <v>52</v>
      </c>
      <c r="C26" s="151">
        <f>(B26/AP26)*100</f>
        <v>24.761904761904763</v>
      </c>
      <c r="D26" s="136">
        <v>99</v>
      </c>
      <c r="E26" s="151">
        <f>D26/AQ26*100</f>
        <v>54.395604395604394</v>
      </c>
      <c r="F26" s="37">
        <v>22</v>
      </c>
      <c r="G26" s="36">
        <f>F26/AP26*100</f>
        <v>10.476190476190476</v>
      </c>
      <c r="H26" s="37">
        <v>83</v>
      </c>
      <c r="I26" s="36">
        <f>H26/AQ26*100</f>
        <v>45.604395604395606</v>
      </c>
      <c r="J26" s="48">
        <v>55</v>
      </c>
      <c r="K26" s="47">
        <f>J26/AP26*100</f>
        <v>26.190476190476193</v>
      </c>
      <c r="L26" s="48"/>
      <c r="M26" s="47"/>
      <c r="N26" s="60">
        <v>31</v>
      </c>
      <c r="O26" s="58">
        <f>N26/AP26*100</f>
        <v>14.761904761904763</v>
      </c>
      <c r="P26" s="61"/>
      <c r="Q26" s="58"/>
      <c r="R26" s="111">
        <v>4</v>
      </c>
      <c r="S26" s="152">
        <f>R26/AP26*100</f>
        <v>1.9047619047619049</v>
      </c>
      <c r="T26" s="116"/>
      <c r="U26" s="152"/>
      <c r="V26" s="74">
        <v>5</v>
      </c>
      <c r="W26" s="72">
        <f>V26/AP26*100</f>
        <v>2.3809523809523809</v>
      </c>
      <c r="X26" s="75"/>
      <c r="Y26" s="72"/>
      <c r="Z26" s="88">
        <v>13</v>
      </c>
      <c r="AA26" s="86">
        <f>Z26/AP26*100</f>
        <v>6.1904761904761907</v>
      </c>
      <c r="AB26" s="89"/>
      <c r="AC26" s="86"/>
      <c r="AD26" s="124">
        <v>16</v>
      </c>
      <c r="AE26" s="153">
        <f>AD26/AP26*100</f>
        <v>7.6190476190476195</v>
      </c>
      <c r="AF26" s="129"/>
      <c r="AG26" s="153"/>
      <c r="AH26" s="101">
        <v>12</v>
      </c>
      <c r="AI26" s="100">
        <f>AH26/AP26*100</f>
        <v>5.7142857142857144</v>
      </c>
      <c r="AJ26" s="101"/>
      <c r="AK26" s="100"/>
      <c r="AL26" s="172">
        <f t="shared" si="0"/>
        <v>0.60632183908045978</v>
      </c>
      <c r="AM26" s="267">
        <f t="shared" si="1"/>
        <v>0.52873563218390807</v>
      </c>
      <c r="AN26" s="11">
        <v>211</v>
      </c>
      <c r="AO26" s="17">
        <v>184</v>
      </c>
      <c r="AP26" s="25">
        <f>SUM(B26,J26,F26,N26,R26,V26,Z26,AD26,AH26)</f>
        <v>210</v>
      </c>
      <c r="AQ26" s="24">
        <v>182</v>
      </c>
      <c r="AR26" s="25">
        <v>348</v>
      </c>
      <c r="AS26" s="146">
        <v>348</v>
      </c>
    </row>
    <row r="27" spans="1:45" ht="13.5" customHeight="1" x14ac:dyDescent="0.25">
      <c r="A27" s="3" t="s">
        <v>19</v>
      </c>
      <c r="B27" s="136">
        <v>44</v>
      </c>
      <c r="C27" s="151">
        <f>(B27/AP27)*100</f>
        <v>24.858757062146893</v>
      </c>
      <c r="D27" s="136">
        <v>93</v>
      </c>
      <c r="E27" s="151">
        <f>D27/AQ27*100</f>
        <v>58.125000000000007</v>
      </c>
      <c r="F27" s="37">
        <v>28</v>
      </c>
      <c r="G27" s="36">
        <f>F27/AP27*100</f>
        <v>15.819209039548024</v>
      </c>
      <c r="H27" s="37">
        <v>67</v>
      </c>
      <c r="I27" s="36">
        <f>H27/AQ27*100</f>
        <v>41.875</v>
      </c>
      <c r="J27" s="48">
        <v>30</v>
      </c>
      <c r="K27" s="47">
        <f>J27/AP27*100</f>
        <v>16.949152542372879</v>
      </c>
      <c r="L27" s="48"/>
      <c r="M27" s="47"/>
      <c r="N27" s="60">
        <v>33</v>
      </c>
      <c r="O27" s="58">
        <f>N27/AP27*100</f>
        <v>18.64406779661017</v>
      </c>
      <c r="P27" s="61"/>
      <c r="Q27" s="58"/>
      <c r="R27" s="111">
        <v>4</v>
      </c>
      <c r="S27" s="152">
        <f>R27/AP27*100</f>
        <v>2.2598870056497176</v>
      </c>
      <c r="T27" s="116"/>
      <c r="U27" s="152"/>
      <c r="V27" s="74">
        <v>2</v>
      </c>
      <c r="W27" s="72">
        <f>V27/AP27*100</f>
        <v>1.1299435028248588</v>
      </c>
      <c r="X27" s="75"/>
      <c r="Y27" s="72"/>
      <c r="Z27" s="88">
        <v>1</v>
      </c>
      <c r="AA27" s="86">
        <f>Z27/AP27*100</f>
        <v>0.56497175141242939</v>
      </c>
      <c r="AB27" s="89"/>
      <c r="AC27" s="86"/>
      <c r="AD27" s="124">
        <v>22</v>
      </c>
      <c r="AE27" s="153">
        <f>AD27/AP27*100</f>
        <v>12.429378531073446</v>
      </c>
      <c r="AF27" s="129"/>
      <c r="AG27" s="153"/>
      <c r="AH27" s="101">
        <v>13</v>
      </c>
      <c r="AI27" s="100">
        <f>AH27/AP27*100</f>
        <v>7.3446327683615822</v>
      </c>
      <c r="AJ27" s="101"/>
      <c r="AK27" s="100"/>
      <c r="AL27" s="172">
        <f t="shared" si="0"/>
        <v>0.5927152317880795</v>
      </c>
      <c r="AM27" s="267">
        <f t="shared" si="1"/>
        <v>0.528052805280528</v>
      </c>
      <c r="AN27" s="11">
        <v>179</v>
      </c>
      <c r="AO27" s="17">
        <v>160</v>
      </c>
      <c r="AP27" s="25">
        <f>SUM(B27,J27,F27,N27,R27,V27,Z27,AD27,AH27)</f>
        <v>177</v>
      </c>
      <c r="AQ27" s="24">
        <v>160</v>
      </c>
      <c r="AR27" s="25">
        <v>302</v>
      </c>
      <c r="AS27" s="146">
        <v>303</v>
      </c>
    </row>
    <row r="28" spans="1:45" ht="13.5" customHeight="1" x14ac:dyDescent="0.25">
      <c r="A28" s="3" t="s">
        <v>22</v>
      </c>
      <c r="B28" s="136">
        <v>33</v>
      </c>
      <c r="C28" s="151">
        <f>(B28/AP28)*100</f>
        <v>27.500000000000004</v>
      </c>
      <c r="D28" s="136">
        <v>86</v>
      </c>
      <c r="E28" s="151">
        <f>D28/AQ28*100</f>
        <v>75.438596491228068</v>
      </c>
      <c r="F28" s="37">
        <v>6</v>
      </c>
      <c r="G28" s="36">
        <f>F28/AP28*100</f>
        <v>5</v>
      </c>
      <c r="H28" s="37">
        <v>28</v>
      </c>
      <c r="I28" s="36">
        <f>H28/AQ28*100</f>
        <v>24.561403508771928</v>
      </c>
      <c r="J28" s="48">
        <v>34</v>
      </c>
      <c r="K28" s="47">
        <f>J28/AP28*100</f>
        <v>28.333333333333332</v>
      </c>
      <c r="L28" s="48"/>
      <c r="M28" s="47"/>
      <c r="N28" s="60">
        <v>33</v>
      </c>
      <c r="O28" s="58">
        <f>N28/AP28*100</f>
        <v>27.500000000000004</v>
      </c>
      <c r="P28" s="61"/>
      <c r="Q28" s="58"/>
      <c r="R28" s="111">
        <v>1</v>
      </c>
      <c r="S28" s="152">
        <f>R28/AP28*100</f>
        <v>0.83333333333333337</v>
      </c>
      <c r="T28" s="116"/>
      <c r="U28" s="152"/>
      <c r="V28" s="74">
        <v>2</v>
      </c>
      <c r="W28" s="72">
        <f>V28/AP28*100</f>
        <v>1.6666666666666667</v>
      </c>
      <c r="X28" s="75"/>
      <c r="Y28" s="72"/>
      <c r="Z28" s="88">
        <v>2</v>
      </c>
      <c r="AA28" s="86">
        <f>Z28/AP28*100</f>
        <v>1.6666666666666667</v>
      </c>
      <c r="AB28" s="89"/>
      <c r="AC28" s="86"/>
      <c r="AD28" s="124">
        <v>6</v>
      </c>
      <c r="AE28" s="153">
        <f>AD28/AP28*100</f>
        <v>5</v>
      </c>
      <c r="AF28" s="129"/>
      <c r="AG28" s="153"/>
      <c r="AH28" s="101">
        <v>3</v>
      </c>
      <c r="AI28" s="100">
        <f>AH28/AP28*100</f>
        <v>2.5</v>
      </c>
      <c r="AJ28" s="101"/>
      <c r="AK28" s="100"/>
      <c r="AL28" s="172">
        <f t="shared" si="0"/>
        <v>0.58737864077669899</v>
      </c>
      <c r="AM28" s="267">
        <f t="shared" si="1"/>
        <v>0.55072463768115942</v>
      </c>
      <c r="AN28" s="11">
        <v>121</v>
      </c>
      <c r="AO28" s="17">
        <v>114</v>
      </c>
      <c r="AP28" s="25">
        <f>SUM(B28,J28,F28,N28,R28,V28,Z28,AD28,AH28)</f>
        <v>120</v>
      </c>
      <c r="AQ28" s="24">
        <v>114</v>
      </c>
      <c r="AR28" s="25">
        <v>206</v>
      </c>
      <c r="AS28" s="146">
        <v>207</v>
      </c>
    </row>
    <row r="29" spans="1:45" ht="13.5" customHeight="1" x14ac:dyDescent="0.25">
      <c r="A29" s="5" t="s">
        <v>23</v>
      </c>
      <c r="B29" s="137">
        <v>27</v>
      </c>
      <c r="C29" s="142">
        <f>(B29/AP29)*100</f>
        <v>16.981132075471699</v>
      </c>
      <c r="D29" s="137">
        <v>68</v>
      </c>
      <c r="E29" s="142">
        <f>D29/AQ29*100</f>
        <v>53.968253968253968</v>
      </c>
      <c r="F29" s="38">
        <v>20</v>
      </c>
      <c r="G29" s="39">
        <f>F29/AP29*100</f>
        <v>12.578616352201259</v>
      </c>
      <c r="H29" s="38">
        <v>58</v>
      </c>
      <c r="I29" s="39">
        <f>H29/AQ29*100</f>
        <v>46.031746031746032</v>
      </c>
      <c r="J29" s="48">
        <v>41</v>
      </c>
      <c r="K29" s="50">
        <f>J29/AP29*100</f>
        <v>25.786163522012579</v>
      </c>
      <c r="L29" s="49"/>
      <c r="M29" s="50"/>
      <c r="N29" s="62">
        <v>35</v>
      </c>
      <c r="O29" s="63">
        <f>N29/AP29*100</f>
        <v>22.012578616352201</v>
      </c>
      <c r="P29" s="64"/>
      <c r="Q29" s="63"/>
      <c r="R29" s="112">
        <v>4</v>
      </c>
      <c r="S29" s="119">
        <f>R29/AP29*100</f>
        <v>2.5157232704402519</v>
      </c>
      <c r="T29" s="117"/>
      <c r="U29" s="119"/>
      <c r="V29" s="76">
        <v>4</v>
      </c>
      <c r="W29" s="77">
        <f>V29/AP29*100</f>
        <v>2.5157232704402519</v>
      </c>
      <c r="X29" s="78"/>
      <c r="Y29" s="77"/>
      <c r="Z29" s="90">
        <v>2</v>
      </c>
      <c r="AA29" s="91">
        <f>Z29/AP29*100</f>
        <v>1.257861635220126</v>
      </c>
      <c r="AB29" s="92"/>
      <c r="AC29" s="91"/>
      <c r="AD29" s="125">
        <v>11</v>
      </c>
      <c r="AE29" s="132">
        <f>AD29/AP29*100</f>
        <v>6.9182389937106921</v>
      </c>
      <c r="AF29" s="130"/>
      <c r="AG29" s="132"/>
      <c r="AH29" s="102">
        <v>15</v>
      </c>
      <c r="AI29" s="103">
        <f>AH29/AP29*100</f>
        <v>9.433962264150944</v>
      </c>
      <c r="AJ29" s="102"/>
      <c r="AK29" s="103"/>
      <c r="AL29" s="174">
        <f t="shared" si="0"/>
        <v>0.73271889400921664</v>
      </c>
      <c r="AM29" s="268">
        <f t="shared" si="1"/>
        <v>0.57798165137614677</v>
      </c>
      <c r="AN29" s="11">
        <v>159</v>
      </c>
      <c r="AO29" s="18">
        <v>126</v>
      </c>
      <c r="AP29" s="26">
        <f>SUM(B29,J29,F29,N29,R29,V29,Z29,AD29,AH29)</f>
        <v>159</v>
      </c>
      <c r="AQ29" s="24">
        <v>126</v>
      </c>
      <c r="AR29" s="26">
        <v>217</v>
      </c>
      <c r="AS29" s="147">
        <v>218</v>
      </c>
    </row>
    <row r="30" spans="1:45" ht="14.25" customHeight="1" x14ac:dyDescent="0.25">
      <c r="A30" s="6" t="s">
        <v>25</v>
      </c>
      <c r="B30" s="138">
        <f>SUM(B6,B8,B10,B12,B15,B18,B19,B20,B23,B24,B27,B29)</f>
        <v>7190</v>
      </c>
      <c r="C30" s="141">
        <f>(B30/AP30)*100</f>
        <v>28.572563980289299</v>
      </c>
      <c r="D30" s="138">
        <f>SUM(D6,D8,D10,D12,D15,D18,D19,D20,D23,D24,D27,D29)</f>
        <v>15575</v>
      </c>
      <c r="E30" s="141">
        <f>(D30/AQ30)*100</f>
        <v>66.07135281890298</v>
      </c>
      <c r="F30" s="40">
        <f>SUM(F6,F8,F10,F12,F15,F18,F19,F20,F23,F24,F27,F29)</f>
        <v>3364</v>
      </c>
      <c r="G30" s="41">
        <f>(F30/AP30)*100</f>
        <v>13.36830392624384</v>
      </c>
      <c r="H30" s="40">
        <f>SUM(H6,H8,H10,H12,H15,H18,H19,H20,H23,H24,H27,H29)</f>
        <v>7998</v>
      </c>
      <c r="I30" s="41">
        <f>(H30/AQ30)*100</f>
        <v>33.928647181097013</v>
      </c>
      <c r="J30" s="51">
        <f>SUM(J6,J8,J10,J12,J15,J18,J19,J20,J23,J24,J27,J29)</f>
        <v>4688</v>
      </c>
      <c r="K30" s="52">
        <f>(J30/AP30)*100</f>
        <v>18.629788586870134</v>
      </c>
      <c r="L30" s="51">
        <f>SUM(L6,L8,L10,L12,L15,L18,L19,L20,L23,L24,L27,L29)</f>
        <v>0</v>
      </c>
      <c r="M30" s="52"/>
      <c r="N30" s="65">
        <f>SUM(N6,N8,N10,N12,N15,N18,N19,N20,N23,N24,N27,N29)</f>
        <v>4570</v>
      </c>
      <c r="O30" s="66">
        <f>(N30/AP30)*100</f>
        <v>18.160864727388333</v>
      </c>
      <c r="P30" s="65">
        <f>SUM(P6,P8,P10,P12,P15,P18,P19,P20,P23,P24,P27,P29)</f>
        <v>0</v>
      </c>
      <c r="Q30" s="66"/>
      <c r="R30" s="113">
        <f>SUM(R6,R8,R10,R12,R15,R18,R19,R20,R23,R24,R27,R29)</f>
        <v>500</v>
      </c>
      <c r="S30" s="118">
        <f>(R30/AP30)*100</f>
        <v>1.9869655062788112</v>
      </c>
      <c r="T30" s="113">
        <f>SUM(T6,T8,T10,T12,T15,T18,T19,T20,T23,T24,T27,T29)</f>
        <v>0</v>
      </c>
      <c r="U30" s="118"/>
      <c r="V30" s="79">
        <f>SUM(V6,V8,V10,V12,V15,V18,V19,V20,V23,V24,V27,V29)</f>
        <v>609</v>
      </c>
      <c r="W30" s="80">
        <f>(V30/AP30)*100</f>
        <v>2.4201239866475919</v>
      </c>
      <c r="X30" s="79">
        <f>SUM(X6,X8,X10,X12,X15,X18,X19,X20,X23,X24,X27,X29)</f>
        <v>0</v>
      </c>
      <c r="Y30" s="80"/>
      <c r="Z30" s="93">
        <f>SUM(Z6,Z8,Z10,Z12,Z15,Z18,Z19,Z20,Z23,Z24,Z27,Z29)</f>
        <v>940</v>
      </c>
      <c r="AA30" s="94">
        <f>(Z30/AP30)*100</f>
        <v>3.735495151804165</v>
      </c>
      <c r="AB30" s="93">
        <f>SUM(AB6,AB8,AB10,AB12,AB15,AB18,AB19,AB20,AB23,AB24,AB27,AB29)</f>
        <v>0</v>
      </c>
      <c r="AC30" s="94"/>
      <c r="AD30" s="126">
        <f>SUM(AD6,AD8,AD10,AD12,AD15,AD18,AD19,AD20,AD23,AD24,AD27,AD29)</f>
        <v>1644</v>
      </c>
      <c r="AE30" s="131">
        <f>(AD30/AP30)*100</f>
        <v>6.5331425846447297</v>
      </c>
      <c r="AF30" s="126">
        <f>SUM(AF6,AF8,AF10,AF12,AF15,AF18,AF19,AF20,AF23,AF24,AF27,AF29)</f>
        <v>0</v>
      </c>
      <c r="AG30" s="131"/>
      <c r="AH30" s="104">
        <f>SUM(AH6,AH8,AH10,AH12,AH15,AH18,AH19,AH20,AH23,AH24,AH27,AH29)</f>
        <v>1659</v>
      </c>
      <c r="AI30" s="105">
        <f>(AH30/AP30)*100</f>
        <v>6.5927515498330953</v>
      </c>
      <c r="AJ30" s="104">
        <f>SUM(AJ6,AJ8,AJ10,AJ12,AJ15,AJ18,AJ19,AJ20,AJ23,AJ24,AJ27,AJ29)</f>
        <v>0</v>
      </c>
      <c r="AK30" s="105"/>
      <c r="AL30" s="175">
        <f t="shared" ref="AL30:AM33" si="2">AN30/AR30</f>
        <v>0.56476128830658656</v>
      </c>
      <c r="AM30" s="269">
        <f t="shared" si="2"/>
        <v>0.52837979599580387</v>
      </c>
      <c r="AN30" s="19">
        <f t="shared" ref="AN30:AS30" si="3">SUM(AN6,AN8,AN10,AN12,AN15,AN18,AN19,AN20,AN23,AN24,AN27,AN29)</f>
        <v>25303</v>
      </c>
      <c r="AO30" s="19">
        <f t="shared" si="3"/>
        <v>23673</v>
      </c>
      <c r="AP30" s="27">
        <f t="shared" si="3"/>
        <v>25164</v>
      </c>
      <c r="AQ30" s="28">
        <f t="shared" si="3"/>
        <v>23573</v>
      </c>
      <c r="AR30" s="27">
        <f t="shared" si="3"/>
        <v>44803</v>
      </c>
      <c r="AS30" s="148">
        <f t="shared" si="3"/>
        <v>44803</v>
      </c>
    </row>
    <row r="31" spans="1:45" ht="14.25" customHeight="1" x14ac:dyDescent="0.25">
      <c r="A31" s="5" t="s">
        <v>26</v>
      </c>
      <c r="B31" s="139">
        <f>SUM(B7,B9,B11,B13,B14,B16,B17,B21,B22,B25,B26,B28)</f>
        <v>2793</v>
      </c>
      <c r="C31" s="142">
        <f>(B31/AP31)*100</f>
        <v>27.304721869195426</v>
      </c>
      <c r="D31" s="139">
        <f>SUM(D7,D9,D11,D13,D14,D16,D17,D21,D22,D25,D26,D28)</f>
        <v>6051</v>
      </c>
      <c r="E31" s="142">
        <f>(D31/AQ31)*100</f>
        <v>64.488969412767773</v>
      </c>
      <c r="F31" s="42">
        <f>SUM(F7,F9,F11,F13,F14,F16,F17,F21,F22,F25,F26,F28)</f>
        <v>1255</v>
      </c>
      <c r="G31" s="39">
        <f>(F31/AP31)*100</f>
        <v>12.269039006745528</v>
      </c>
      <c r="H31" s="42">
        <f>SUM(H7,H9,H11,H13,H14,H16,H17,H21,H22,H25,H26,H28)</f>
        <v>3332</v>
      </c>
      <c r="I31" s="39">
        <f>(H31/AQ31)*100</f>
        <v>35.511030587232227</v>
      </c>
      <c r="J31" s="53">
        <f>SUM(J7,J9,J11,J13,J14,J16,J17,J21,J22,J25,J26,J28)</f>
        <v>1959</v>
      </c>
      <c r="K31" s="50">
        <f>(J31/AP31)*100</f>
        <v>19.151432202561345</v>
      </c>
      <c r="L31" s="53">
        <f>SUM(L7,L9,L11,L13,L14,L16,L17,L21,L22,L25,L26,L28)</f>
        <v>0</v>
      </c>
      <c r="M31" s="50"/>
      <c r="N31" s="67">
        <f>SUM(N7,N9,N11,N13,N14,N16,N17,N21,N22,N25,N26,N28)</f>
        <v>1668</v>
      </c>
      <c r="O31" s="63">
        <f>(N31/AP31)*100</f>
        <v>16.306579333268161</v>
      </c>
      <c r="P31" s="67">
        <f>SUM(P7,P9,P11,P13,P14,P16,P17,P21,P22,P25,P26,P28)</f>
        <v>0</v>
      </c>
      <c r="Q31" s="63"/>
      <c r="R31" s="114">
        <f>SUM(R7,R9,R11,R13,R14,R16,R17,R21,R22,R25,R26,R28)</f>
        <v>184</v>
      </c>
      <c r="S31" s="119">
        <f>(R31/AP31)*100</f>
        <v>1.7988073125427706</v>
      </c>
      <c r="T31" s="114">
        <f>SUM(T7,T9,T11,T13,T14,T16,T17,T21,T22,T25,T26,T28)</f>
        <v>0</v>
      </c>
      <c r="U31" s="119"/>
      <c r="V31" s="81">
        <f>SUM(V7,V9,V11,V13,V14,V16,V17,V21,V22,V25,V26,V28)</f>
        <v>251</v>
      </c>
      <c r="W31" s="77">
        <f>(V31/AP31)*100</f>
        <v>2.4538078013491051</v>
      </c>
      <c r="X31" s="81">
        <f>SUM(X7,X9,X11,X13,X14,X16,X17,X21,X22,X25,X26,X28)</f>
        <v>0</v>
      </c>
      <c r="Y31" s="77"/>
      <c r="Z31" s="95">
        <f>SUM(Z7,Z9,Z11,Z13,Z14,Z16,Z17,Z21,Z22,Z25,Z26,Z28)</f>
        <v>354</v>
      </c>
      <c r="AA31" s="91">
        <f>(Z31/AP31)*100</f>
        <v>3.4607488513051128</v>
      </c>
      <c r="AB31" s="95">
        <f>SUM(AB7,AB9,AB11,AB13,AB14,AB16,AB17,AB21,AB22,AB25,AB26,AB28)</f>
        <v>0</v>
      </c>
      <c r="AC31" s="91"/>
      <c r="AD31" s="127">
        <f>SUM(AD7,AD9,AD11,AD13,AD14,AD16,AD17,AD21,AD22,AD25,AD26,AD28)</f>
        <v>780</v>
      </c>
      <c r="AE31" s="132">
        <f>(AD31/AP31)*100</f>
        <v>7.6253788249095704</v>
      </c>
      <c r="AF31" s="127">
        <f>SUM(AF7,AF9,AF11,AF13,AF14,AF16,AF17,AF21,AF22,AF25,AF26,AF28)</f>
        <v>0</v>
      </c>
      <c r="AG31" s="132"/>
      <c r="AH31" s="106">
        <f>SUM(AH7,AH9,AH11,AH13,AH14,AH16,AH17,AH21,AH22,AH25,AH26,AH28)</f>
        <v>914</v>
      </c>
      <c r="AI31" s="103">
        <f>(AH31/AP31)*100</f>
        <v>8.93537980252224</v>
      </c>
      <c r="AJ31" s="106">
        <f>SUM(AJ7,AJ9,AJ11,AJ13,AJ14,AJ16,AJ17,AJ21,AJ22,AJ25,AJ26,AJ28)</f>
        <v>0</v>
      </c>
      <c r="AK31" s="103"/>
      <c r="AL31" s="175">
        <f t="shared" si="2"/>
        <v>0.56768967987216923</v>
      </c>
      <c r="AM31" s="269">
        <f t="shared" si="2"/>
        <v>0.51800142912109048</v>
      </c>
      <c r="AN31" s="20">
        <f t="shared" ref="AN31:AS31" si="4">SUM(AN7,AN9,AN11,AN13,AN14,AN16,AN17,AN21,AN22,AN25,AN26,AN28)</f>
        <v>10303</v>
      </c>
      <c r="AO31" s="20">
        <f t="shared" si="4"/>
        <v>9424</v>
      </c>
      <c r="AP31" s="29">
        <f t="shared" si="4"/>
        <v>10229</v>
      </c>
      <c r="AQ31" s="30">
        <f t="shared" si="4"/>
        <v>9383</v>
      </c>
      <c r="AR31" s="29">
        <f t="shared" si="4"/>
        <v>18149</v>
      </c>
      <c r="AS31" s="149">
        <f t="shared" si="4"/>
        <v>18193</v>
      </c>
    </row>
    <row r="32" spans="1:45" ht="15" customHeight="1" thickBot="1" x14ac:dyDescent="0.3">
      <c r="A32" s="7" t="s">
        <v>27</v>
      </c>
      <c r="B32" s="140">
        <f>SUM(B30:B31)</f>
        <v>9983</v>
      </c>
      <c r="C32" s="170">
        <f>(B32/AP32)*100</f>
        <v>28.206142457548101</v>
      </c>
      <c r="D32" s="140">
        <f>SUM(D30:D31)</f>
        <v>21626</v>
      </c>
      <c r="E32" s="169">
        <f>(D32/AQ32)*100</f>
        <v>65.620827770360478</v>
      </c>
      <c r="F32" s="43">
        <f>SUM(F30:F31)</f>
        <v>4619</v>
      </c>
      <c r="G32" s="166">
        <f>(F32/AP32)*100</f>
        <v>13.050603226626734</v>
      </c>
      <c r="H32" s="43">
        <f>SUM(H30:H31)</f>
        <v>11330</v>
      </c>
      <c r="I32" s="165">
        <f>(H32/AQ32)*100</f>
        <v>34.379172229639522</v>
      </c>
      <c r="J32" s="54">
        <f>SUM(J30:J31)</f>
        <v>6647</v>
      </c>
      <c r="K32" s="168">
        <f>(J32/AP32)*100</f>
        <v>18.780549826236825</v>
      </c>
      <c r="L32" s="54">
        <f>SUM(L30:L31)</f>
        <v>0</v>
      </c>
      <c r="M32" s="167"/>
      <c r="N32" s="68">
        <f>SUM(N30:N31)</f>
        <v>6238</v>
      </c>
      <c r="O32" s="164">
        <f>(N32/AP32)*100</f>
        <v>17.624954086966348</v>
      </c>
      <c r="P32" s="68">
        <f>SUM(P30:P31)</f>
        <v>0</v>
      </c>
      <c r="Q32" s="164"/>
      <c r="R32" s="115">
        <f>SUM(R30:R31)</f>
        <v>684</v>
      </c>
      <c r="S32" s="163">
        <f>(R32/AP32)*100</f>
        <v>1.9325855395134632</v>
      </c>
      <c r="T32" s="115">
        <f>SUM(T30:T31)</f>
        <v>0</v>
      </c>
      <c r="U32" s="162"/>
      <c r="V32" s="82">
        <f>SUM(V30:V31)</f>
        <v>860</v>
      </c>
      <c r="W32" s="161">
        <f>(V32/AP32)*100</f>
        <v>2.4298590116689738</v>
      </c>
      <c r="X32" s="82">
        <f>SUM(X30:X31)</f>
        <v>0</v>
      </c>
      <c r="Y32" s="160"/>
      <c r="Z32" s="96">
        <f>SUM(Z30:Z31)</f>
        <v>1294</v>
      </c>
      <c r="AA32" s="159">
        <f>(Z32/AP32)*100</f>
        <v>3.6560901873251774</v>
      </c>
      <c r="AB32" s="96">
        <f>SUM(AB30:AB31)</f>
        <v>0</v>
      </c>
      <c r="AC32" s="159"/>
      <c r="AD32" s="128">
        <f>SUM(AD30:AD31)</f>
        <v>2424</v>
      </c>
      <c r="AE32" s="158">
        <f>(AD32/AP32)*100</f>
        <v>6.8488119119599924</v>
      </c>
      <c r="AF32" s="128">
        <f>SUM(AF30:AF31)</f>
        <v>0</v>
      </c>
      <c r="AG32" s="158"/>
      <c r="AH32" s="107">
        <f>SUM(AH30:AH31)</f>
        <v>2573</v>
      </c>
      <c r="AI32" s="156">
        <f>(AH32/AP32)*100</f>
        <v>7.2697991128189186</v>
      </c>
      <c r="AJ32" s="107">
        <f>SUM(AJ30:AJ31)</f>
        <v>0</v>
      </c>
      <c r="AK32" s="157"/>
      <c r="AL32" s="176">
        <f t="shared" si="2"/>
        <v>0.56560554072944469</v>
      </c>
      <c r="AM32" s="270">
        <f t="shared" si="2"/>
        <v>0.52538256397231575</v>
      </c>
      <c r="AN32" s="21">
        <f t="shared" ref="AN32:AS32" si="5">SUM(AN30:AN31)</f>
        <v>35606</v>
      </c>
      <c r="AO32" s="21">
        <f t="shared" si="5"/>
        <v>33097</v>
      </c>
      <c r="AP32" s="31">
        <f t="shared" si="5"/>
        <v>35393</v>
      </c>
      <c r="AQ32" s="32">
        <f t="shared" si="5"/>
        <v>32956</v>
      </c>
      <c r="AR32" s="31">
        <f t="shared" si="5"/>
        <v>62952</v>
      </c>
      <c r="AS32" s="150">
        <f t="shared" si="5"/>
        <v>62996</v>
      </c>
    </row>
    <row r="33" spans="1:45" x14ac:dyDescent="0.25">
      <c r="A33" s="154" t="s">
        <v>51</v>
      </c>
      <c r="B33" s="179">
        <f>SUM(B7,B8,B9,B10,B11,B12,B13,B14,B16,B17,B21,B22,B25,B26,B27,B28)</f>
        <v>4522</v>
      </c>
      <c r="C33" s="180">
        <f>(B33/AP33)*100</f>
        <v>28.076493232335775</v>
      </c>
      <c r="D33" s="179">
        <f>SUM(D7,D8,D9,D10,D11,D12,D13,D14,D16,D17,D21,D22,D25,D26,D27,D28)</f>
        <v>9706</v>
      </c>
      <c r="E33" s="181">
        <f>(D33/AQ33)*100</f>
        <v>65.246033880075288</v>
      </c>
      <c r="F33" s="179">
        <f>SUM(F7,F8,F9,F10,F11,F12,F13,F14,F16,F17,F21,F22,F25,F26,F27,F28)</f>
        <v>2064</v>
      </c>
      <c r="G33" s="180">
        <f>(F33/AP33)*100</f>
        <v>12.815099962746803</v>
      </c>
      <c r="H33" s="179">
        <f>SUM(H7,H8,H9,H10,H11,H12,H13,H14,H16,H17,H21,H22,H25,H26,H27,H28)</f>
        <v>5170</v>
      </c>
      <c r="I33" s="181">
        <f>(H33/AQ33)*100</f>
        <v>34.753966119924712</v>
      </c>
      <c r="J33" s="179">
        <f>SUM(J7,J8,J9,J10,J11,J12,J13,J14,J16,J17,J21,J22,J25,J26,J27,J28)</f>
        <v>2997</v>
      </c>
      <c r="K33" s="180">
        <f>(J33/AP33)*100</f>
        <v>18.607972184279152</v>
      </c>
      <c r="L33" s="179">
        <f>SUM(L7,L8,L9,L10,L11,L12,L13,L14,L16,L17,L21,L22,L25,L26,L27,L28)</f>
        <v>0</v>
      </c>
      <c r="M33" s="182"/>
      <c r="N33" s="179">
        <f>SUM(N7,N8,N9,N10,N11,N12,N13,N14,N16,N17,N21,N22,N25,N26,N27,N28)</f>
        <v>2677</v>
      </c>
      <c r="O33" s="180">
        <f>(N33/AP33)*100</f>
        <v>16.621134980752515</v>
      </c>
      <c r="P33" s="179">
        <f>SUM(P7,P8,P9,P10,P11,P12,P13,P14,P16,P17,P21,P22,P25,P26,P27,P28)</f>
        <v>0</v>
      </c>
      <c r="Q33" s="182"/>
      <c r="R33" s="179">
        <f>SUM(R7,R8,R9,R10,R11,R12,R13,R14,R16,R17,R21,R22,R25,R26,R27,R28)</f>
        <v>311</v>
      </c>
      <c r="S33" s="180">
        <f>(R33/AP33)*100</f>
        <v>1.9309574071774496</v>
      </c>
      <c r="T33" s="179">
        <f>SUM(T7,T8,T9,T10,T11,T12,T13,T14,T16,T17,T21,T22,T25,T26,T27,T28)</f>
        <v>0</v>
      </c>
      <c r="U33" s="182"/>
      <c r="V33" s="179">
        <f>SUM(V7,V8,V9,V10,V11,V12,V13,V14,V16,V17,V21,V22,V25,V26,V27,V28)</f>
        <v>424</v>
      </c>
      <c r="W33" s="180">
        <f>(V33/AP33)*100</f>
        <v>2.6325592946727925</v>
      </c>
      <c r="X33" s="179">
        <f>SUM(X7,X8,X9,X10,X11,X12,X13,X14,X16,X17,X21,X22,X25,X26,X27,X28)</f>
        <v>0</v>
      </c>
      <c r="Y33" s="182"/>
      <c r="Z33" s="179">
        <f>SUM(Z7,Z8,Z9,Z10,Z11,Z12,Z13,Z14,Z16,Z17,Z21,Z22,Z25,Z26,Z27,Z28)</f>
        <v>583</v>
      </c>
      <c r="AA33" s="180">
        <f>(Z33/AP33)*100</f>
        <v>3.6197690301750898</v>
      </c>
      <c r="AB33" s="179">
        <f>SUM(AB7,AB8,AB9,AB10,AB11,AB12,AB13,AB14,AB16,AB17,AB21,AB22,AB25,AB26,AB27,AB28)</f>
        <v>0</v>
      </c>
      <c r="AC33" s="182"/>
      <c r="AD33" s="179">
        <f>SUM(AD7,AD8,AD9,AD10,AD11,AD12,AD13,AD14,AD16,AD17,AD21,AD22,AD25,AD26,AD27,AD28)</f>
        <v>1125</v>
      </c>
      <c r="AE33" s="180">
        <f>(AD33/AP33)*100</f>
        <v>6.9849745436483301</v>
      </c>
      <c r="AF33" s="179">
        <f>SUM(AF7,AF8,AF9,AF10,AF11,AF12,AF13,AF14,AF16,AF17,AF21,AF22,AF25,AF26,AF27,AF28)</f>
        <v>0</v>
      </c>
      <c r="AG33" s="182"/>
      <c r="AH33" s="179">
        <f>SUM(AH7,AH8,AH9,AH10,AH11,AH12,AH13,AH14,AH16,AH17,AH21,AH22,AH25,AH26,AH27,AH28)</f>
        <v>1332</v>
      </c>
      <c r="AI33" s="180">
        <f>(AH33/AP33)*100</f>
        <v>8.270209859679623</v>
      </c>
      <c r="AJ33" s="179">
        <f>SUM(AJ7,AJ8,AJ9,AJ10,AJ11,AJ12,AJ13,AJ14,AJ16,AJ17,AJ21,AJ22,AJ25,AJ26,AJ27,AJ28)</f>
        <v>0</v>
      </c>
      <c r="AK33" s="182"/>
      <c r="AL33" s="183">
        <f t="shared" si="2"/>
        <v>0.58469196364161014</v>
      </c>
      <c r="AM33" s="183">
        <f t="shared" si="2"/>
        <v>0.53713422963548785</v>
      </c>
      <c r="AN33" s="179">
        <f t="shared" ref="AN33:AS33" si="6">SUM(AN7,AN8,AN9,AN10,AN11,AN12,AN13,AN14,AN16,AN17,AN21,AN22,AN25,AN26,AN27,AN28)</f>
        <v>16210</v>
      </c>
      <c r="AO33" s="179">
        <f t="shared" si="6"/>
        <v>14942</v>
      </c>
      <c r="AP33" s="179">
        <f t="shared" si="6"/>
        <v>16106</v>
      </c>
      <c r="AQ33" s="179">
        <f t="shared" si="6"/>
        <v>14876</v>
      </c>
      <c r="AR33" s="179">
        <f t="shared" si="6"/>
        <v>27724</v>
      </c>
      <c r="AS33" s="177">
        <f t="shared" si="6"/>
        <v>27818</v>
      </c>
    </row>
    <row r="34" spans="1:45" x14ac:dyDescent="0.25">
      <c r="A34" s="8"/>
      <c r="B34" s="8"/>
      <c r="C34" s="8"/>
      <c r="D34" s="8"/>
      <c r="E34" s="8"/>
    </row>
  </sheetData>
  <mergeCells count="41">
    <mergeCell ref="V2:Y2"/>
    <mergeCell ref="Z2:AC2"/>
    <mergeCell ref="AD2:AG2"/>
    <mergeCell ref="B2:E2"/>
    <mergeCell ref="F2:I2"/>
    <mergeCell ref="J2:M2"/>
    <mergeCell ref="N2:Q2"/>
    <mergeCell ref="R2:U2"/>
    <mergeCell ref="B3:E3"/>
    <mergeCell ref="J3:M3"/>
    <mergeCell ref="F3:I3"/>
    <mergeCell ref="N3:Q3"/>
    <mergeCell ref="R3:U3"/>
    <mergeCell ref="AR4:AS4"/>
    <mergeCell ref="AD4:AE4"/>
    <mergeCell ref="AF4:AG4"/>
    <mergeCell ref="AH4:AI4"/>
    <mergeCell ref="AJ4:AK4"/>
    <mergeCell ref="AP4:AQ4"/>
    <mergeCell ref="X4:Y4"/>
    <mergeCell ref="Z4:AA4"/>
    <mergeCell ref="AB4:AC4"/>
    <mergeCell ref="AD3:AG3"/>
    <mergeCell ref="AH3:AK3"/>
    <mergeCell ref="Z3:AC3"/>
    <mergeCell ref="V3:Y3"/>
    <mergeCell ref="AH2:AK2"/>
    <mergeCell ref="A2:A5"/>
    <mergeCell ref="V4:W4"/>
    <mergeCell ref="AL4:AM4"/>
    <mergeCell ref="AN4:AO4"/>
    <mergeCell ref="B4:C4"/>
    <mergeCell ref="D4:E4"/>
    <mergeCell ref="J4:K4"/>
    <mergeCell ref="L4:M4"/>
    <mergeCell ref="F4:G4"/>
    <mergeCell ref="H4:I4"/>
    <mergeCell ref="N4:O4"/>
    <mergeCell ref="P4:Q4"/>
    <mergeCell ref="R4:S4"/>
    <mergeCell ref="T4:U4"/>
  </mergeCells>
  <conditionalFormatting sqref="C6:C29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:G2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:K2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:O29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6:S2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6:W2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6:AA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6:AE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6:AI2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6:AL2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6:I2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E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M6:AM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gridLines="1"/>
  <pageMargins left="1.33" right="0.59055118110236227" top="0.63" bottom="0.45" header="1.2" footer="0.76"/>
  <pageSetup paperSize="9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opLeftCell="A3" zoomScaleNormal="100" workbookViewId="0">
      <selection activeCell="A7" sqref="A7"/>
    </sheetView>
  </sheetViews>
  <sheetFormatPr defaultRowHeight="15" x14ac:dyDescent="0.25"/>
  <cols>
    <col min="1" max="4" width="50.7109375" customWidth="1"/>
  </cols>
  <sheetData>
    <row r="1" ht="210.75" customHeight="1" x14ac:dyDescent="0.25"/>
    <row r="2" ht="210.75" customHeight="1" x14ac:dyDescent="0.25"/>
    <row r="3" ht="210.75" customHeight="1" x14ac:dyDescent="0.25"/>
    <row r="4" ht="210.75" customHeight="1" x14ac:dyDescent="0.25"/>
  </sheetData>
  <printOptions horizontalCentered="1" verticalCentered="1"/>
  <pageMargins left="0" right="0" top="0" bottom="0" header="0" footer="0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>
      <selection activeCell="C6" sqref="C6"/>
    </sheetView>
  </sheetViews>
  <sheetFormatPr defaultRowHeight="15" x14ac:dyDescent="0.25"/>
  <cols>
    <col min="1" max="4" width="50.7109375" customWidth="1"/>
  </cols>
  <sheetData>
    <row r="1" ht="210.75" customHeight="1" x14ac:dyDescent="0.25"/>
    <row r="2" ht="210.75" customHeight="1" x14ac:dyDescent="0.25"/>
    <row r="3" ht="210.75" customHeight="1" x14ac:dyDescent="0.25"/>
    <row r="4" ht="210.75" customHeight="1" x14ac:dyDescent="0.25"/>
  </sheetData>
  <printOptions horizontalCentered="1" verticalCentered="1"/>
  <pageMargins left="0" right="0" top="0" bottom="0" header="0" footer="0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2013</vt:lpstr>
      <vt:lpstr>G-Jablunkovsko 1. kolo</vt:lpstr>
      <vt:lpstr>G-Jablunkovsko 2. kolo</vt:lpstr>
      <vt:lpstr>'2013'!Názvy_tisku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cp:lastPrinted>2013-01-13T18:00:11Z</cp:lastPrinted>
  <dcterms:created xsi:type="dcterms:W3CDTF">2010-10-16T05:33:51Z</dcterms:created>
  <dcterms:modified xsi:type="dcterms:W3CDTF">2013-01-27T12:14:51Z</dcterms:modified>
</cp:coreProperties>
</file>